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8295" tabRatio="776"/>
  </bookViews>
  <sheets>
    <sheet name="表1 办学基本条件统计表" sheetId="4" r:id="rId1"/>
    <sheet name="表2 本科专业设置情况" sheetId="8" r:id="rId2"/>
    <sheet name="表3 学科及专业统计表" sheetId="1" r:id="rId3"/>
    <sheet name="表4 在校生情况" sheetId="2" r:id="rId4"/>
    <sheet name="表5 招生情况" sheetId="9" r:id="rId5"/>
    <sheet name="表6 应届本科毕业情况" sheetId="10" r:id="rId6"/>
    <sheet name="表7 专任教师结构统计表" sheetId="11" r:id="rId7"/>
    <sheet name="表8、9 教师统计表" sheetId="3" r:id="rId8"/>
    <sheet name="表10 课程建设情况" sheetId="5" r:id="rId9"/>
    <sheet name="表11 经费情况" sheetId="6" r:id="rId10"/>
    <sheet name="其他" sheetId="7" r:id="rId11"/>
  </sheets>
  <calcPr calcId="144525"/>
  <customWorkbookViews>
    <customWorkbookView name="曾友州 - 个人视图" guid="{D0EA4123-D230-4ABC-BCEC-0905EFF0B157}" mergeInterval="0" personalView="1" maximized="1" windowWidth="1362" windowHeight="534" activeSheetId="2"/>
  </customWorkbookViews>
</workbook>
</file>

<file path=xl/calcChain.xml><?xml version="1.0" encoding="utf-8"?>
<calcChain xmlns="http://schemas.openxmlformats.org/spreadsheetml/2006/main">
  <c r="S6" i="11" l="1"/>
  <c r="S5" i="11"/>
  <c r="S4" i="11"/>
  <c r="S3" i="11"/>
  <c r="M6" i="11"/>
  <c r="M5" i="11"/>
  <c r="M4" i="11"/>
  <c r="M3" i="11"/>
  <c r="G4" i="11"/>
  <c r="G5" i="11"/>
  <c r="G6" i="11"/>
  <c r="G3" i="11"/>
  <c r="L6" i="11"/>
  <c r="L5" i="11"/>
  <c r="L4" i="11"/>
  <c r="L3" i="11"/>
  <c r="C7" i="11"/>
  <c r="E7" i="11"/>
  <c r="F4" i="11" s="1"/>
  <c r="I7" i="11"/>
  <c r="K7" i="11"/>
  <c r="Q7" i="11"/>
  <c r="R3" i="11" s="1"/>
  <c r="O7" i="11"/>
  <c r="P6" i="11" s="1"/>
  <c r="E23" i="3"/>
  <c r="E24" i="3" s="1"/>
  <c r="E8" i="2"/>
  <c r="F8" i="2"/>
  <c r="G8" i="2"/>
  <c r="H8" i="2"/>
  <c r="I8" i="2"/>
  <c r="J8" i="2"/>
  <c r="K8" i="2"/>
  <c r="L8" i="2"/>
  <c r="D8" i="2"/>
  <c r="R6" i="11" l="1"/>
  <c r="R5" i="11"/>
  <c r="R4" i="11"/>
  <c r="P3" i="11"/>
  <c r="P5" i="11"/>
  <c r="P4" i="11"/>
  <c r="J3" i="11"/>
  <c r="J4" i="11"/>
  <c r="J5" i="11"/>
  <c r="J6" i="11"/>
  <c r="F5" i="11"/>
  <c r="F6" i="11"/>
  <c r="F3" i="11"/>
  <c r="D4" i="11"/>
  <c r="D3" i="11"/>
  <c r="D5" i="11"/>
  <c r="D6" i="11"/>
  <c r="M8" i="2"/>
  <c r="G6" i="2"/>
  <c r="K6" i="2"/>
  <c r="M4" i="2"/>
  <c r="E6" i="2" s="1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H4" i="10"/>
  <c r="G4" i="10"/>
  <c r="M14" i="8"/>
  <c r="K14" i="8"/>
  <c r="M13" i="8"/>
  <c r="K13" i="8"/>
  <c r="M12" i="8"/>
  <c r="K12" i="8"/>
  <c r="M11" i="8"/>
  <c r="K11" i="8"/>
  <c r="M10" i="8"/>
  <c r="K10" i="8"/>
  <c r="M9" i="8"/>
  <c r="K9" i="8"/>
  <c r="M8" i="8"/>
  <c r="K8" i="8"/>
  <c r="M7" i="8"/>
  <c r="K7" i="8"/>
  <c r="M6" i="8"/>
  <c r="K6" i="8"/>
  <c r="M5" i="8"/>
  <c r="K5" i="8"/>
  <c r="M4" i="8"/>
  <c r="K4" i="8"/>
  <c r="M3" i="8"/>
  <c r="K3" i="8"/>
  <c r="E15" i="3"/>
  <c r="I6" i="2" l="1"/>
  <c r="D6" i="2"/>
  <c r="M6" i="2" s="1"/>
  <c r="L6" i="2"/>
  <c r="H6" i="2"/>
  <c r="G28" i="4"/>
  <c r="G16" i="4"/>
  <c r="G29" i="4"/>
  <c r="E12" i="6"/>
  <c r="E10" i="6"/>
  <c r="E11" i="6"/>
  <c r="G11" i="4"/>
  <c r="G13" i="4"/>
  <c r="G12" i="4"/>
  <c r="J6" i="2"/>
  <c r="F6" i="2"/>
  <c r="R7" i="11"/>
  <c r="L7" i="11"/>
  <c r="D7" i="11"/>
  <c r="F7" i="11"/>
  <c r="F4" i="6"/>
  <c r="F5" i="6"/>
  <c r="F6" i="6"/>
  <c r="F7" i="6"/>
  <c r="F8" i="6"/>
  <c r="F9" i="6"/>
  <c r="F3" i="6"/>
  <c r="F15" i="3"/>
  <c r="D23" i="3" l="1"/>
  <c r="D24" i="3" s="1"/>
  <c r="D7" i="2"/>
  <c r="M3" i="2"/>
  <c r="D5" i="2" s="1"/>
  <c r="E7" i="2"/>
  <c r="F7" i="2"/>
  <c r="G7" i="2"/>
  <c r="H7" i="2"/>
  <c r="I7" i="2"/>
  <c r="J7" i="2"/>
  <c r="K7" i="2"/>
  <c r="L7" i="2"/>
  <c r="J7" i="11" l="1"/>
  <c r="I5" i="2"/>
  <c r="F12" i="4"/>
  <c r="F11" i="4"/>
  <c r="F13" i="4"/>
  <c r="M7" i="2"/>
  <c r="J5" i="2"/>
  <c r="L5" i="2"/>
  <c r="E5" i="2"/>
  <c r="F5" i="2"/>
  <c r="H5" i="2"/>
  <c r="G5" i="2"/>
  <c r="K5" i="2"/>
  <c r="D12" i="6" l="1"/>
  <c r="D10" i="6"/>
  <c r="F16" i="4"/>
  <c r="D11" i="6"/>
  <c r="F29" i="4"/>
  <c r="F28" i="4"/>
  <c r="M5" i="2"/>
  <c r="F12" i="6" l="1"/>
  <c r="F10" i="6"/>
  <c r="F11" i="6"/>
  <c r="P7" i="11"/>
</calcChain>
</file>

<file path=xl/sharedStrings.xml><?xml version="1.0" encoding="utf-8"?>
<sst xmlns="http://schemas.openxmlformats.org/spreadsheetml/2006/main" count="394" uniqueCount="262">
  <si>
    <t>学科</t>
    <phoneticPr fontId="1" type="noConversion"/>
  </si>
  <si>
    <t>哲学（01）</t>
    <phoneticPr fontId="1" type="noConversion"/>
  </si>
  <si>
    <t>经济学（02）</t>
    <phoneticPr fontId="1" type="noConversion"/>
  </si>
  <si>
    <t>法学（03）</t>
    <phoneticPr fontId="1" type="noConversion"/>
  </si>
  <si>
    <t>教育学（04）</t>
    <phoneticPr fontId="1" type="noConversion"/>
  </si>
  <si>
    <t>文学（05）</t>
    <phoneticPr fontId="1" type="noConversion"/>
  </si>
  <si>
    <t>历史学（06）</t>
    <phoneticPr fontId="1" type="noConversion"/>
  </si>
  <si>
    <t>理学（07）</t>
    <phoneticPr fontId="1" type="noConversion"/>
  </si>
  <si>
    <t>工学（08）</t>
    <phoneticPr fontId="1" type="noConversion"/>
  </si>
  <si>
    <t>农学（09）</t>
    <phoneticPr fontId="1" type="noConversion"/>
  </si>
  <si>
    <t>医学（10）</t>
    <phoneticPr fontId="1" type="noConversion"/>
  </si>
  <si>
    <t>管理学（12）</t>
    <phoneticPr fontId="1" type="noConversion"/>
  </si>
  <si>
    <t>艺术学（13）</t>
    <phoneticPr fontId="1" type="noConversion"/>
  </si>
  <si>
    <t>2013年新增
专业名单</t>
    <phoneticPr fontId="1" type="noConversion"/>
  </si>
  <si>
    <t>2013年停招
专业名单</t>
    <phoneticPr fontId="1" type="noConversion"/>
  </si>
  <si>
    <t>序号</t>
    <phoneticPr fontId="1" type="noConversion"/>
  </si>
  <si>
    <t>1.
2.
……</t>
    <phoneticPr fontId="1" type="noConversion"/>
  </si>
  <si>
    <t>/</t>
    <phoneticPr fontId="1" type="noConversion"/>
  </si>
  <si>
    <t>普通本科生数</t>
    <phoneticPr fontId="1" type="noConversion"/>
  </si>
  <si>
    <t>硕士生数</t>
    <phoneticPr fontId="1" type="noConversion"/>
  </si>
  <si>
    <t>博士生数</t>
    <phoneticPr fontId="1" type="noConversion"/>
  </si>
  <si>
    <t>留学生数</t>
    <phoneticPr fontId="1" type="noConversion"/>
  </si>
  <si>
    <t>预科生数</t>
    <phoneticPr fontId="1" type="noConversion"/>
  </si>
  <si>
    <t>进修生数</t>
    <phoneticPr fontId="1" type="noConversion"/>
  </si>
  <si>
    <t>成人脱产班学生数</t>
    <phoneticPr fontId="1" type="noConversion"/>
  </si>
  <si>
    <t>夜大（业余）学生数</t>
    <phoneticPr fontId="1" type="noConversion"/>
  </si>
  <si>
    <t>函授生数</t>
    <phoneticPr fontId="1" type="noConversion"/>
  </si>
  <si>
    <t>类别</t>
    <phoneticPr fontId="1" type="noConversion"/>
  </si>
  <si>
    <t>全日制在校生数</t>
    <phoneticPr fontId="1" type="noConversion"/>
  </si>
  <si>
    <t>小计</t>
    <phoneticPr fontId="1" type="noConversion"/>
  </si>
  <si>
    <t>实际录取数</t>
    <phoneticPr fontId="1" type="noConversion"/>
  </si>
  <si>
    <t>毕业率</t>
    <phoneticPr fontId="1" type="noConversion"/>
  </si>
  <si>
    <t>学位授予率</t>
    <phoneticPr fontId="1" type="noConversion"/>
  </si>
  <si>
    <t>初次就业率</t>
    <phoneticPr fontId="1" type="noConversion"/>
  </si>
  <si>
    <t>文科</t>
    <phoneticPr fontId="1" type="noConversion"/>
  </si>
  <si>
    <t>理科</t>
    <phoneticPr fontId="1" type="noConversion"/>
  </si>
  <si>
    <t>升学率</t>
    <phoneticPr fontId="1" type="noConversion"/>
  </si>
  <si>
    <t>创业率</t>
    <phoneticPr fontId="1" type="noConversion"/>
  </si>
  <si>
    <t>应届本科毕业生总人数</t>
    <phoneticPr fontId="1" type="noConversion"/>
  </si>
  <si>
    <t>硕士</t>
    <phoneticPr fontId="1" type="noConversion"/>
  </si>
  <si>
    <t>博士</t>
    <phoneticPr fontId="1" type="noConversion"/>
  </si>
  <si>
    <t>中级</t>
    <phoneticPr fontId="1" type="noConversion"/>
  </si>
  <si>
    <t>其他</t>
    <phoneticPr fontId="1" type="noConversion"/>
  </si>
  <si>
    <t>备注</t>
    <phoneticPr fontId="1" type="noConversion"/>
  </si>
  <si>
    <t>专任教师数</t>
    <phoneticPr fontId="1" type="noConversion"/>
  </si>
  <si>
    <t>聘请校外教师数</t>
    <phoneticPr fontId="1" type="noConversion"/>
  </si>
  <si>
    <t>专任教师总数</t>
    <phoneticPr fontId="1" type="noConversion"/>
  </si>
  <si>
    <t>国家重点学科数</t>
    <phoneticPr fontId="1" type="noConversion"/>
  </si>
  <si>
    <t>折合在校生数</t>
    <phoneticPr fontId="1" type="noConversion"/>
  </si>
  <si>
    <t>折合系数</t>
    <phoneticPr fontId="1" type="noConversion"/>
  </si>
  <si>
    <t>类别</t>
    <phoneticPr fontId="1" type="noConversion"/>
  </si>
  <si>
    <t>招生计划数</t>
    <phoneticPr fontId="1" type="noConversion"/>
  </si>
  <si>
    <t>四川省生源招生数</t>
    <phoneticPr fontId="1" type="noConversion"/>
  </si>
  <si>
    <t>西部地区生源招生数</t>
    <phoneticPr fontId="1" type="noConversion"/>
  </si>
  <si>
    <t>外省生源招生数</t>
    <phoneticPr fontId="1" type="noConversion"/>
  </si>
  <si>
    <t>录取最高分</t>
    <phoneticPr fontId="1" type="noConversion"/>
  </si>
  <si>
    <t>录取最低分</t>
    <phoneticPr fontId="1" type="noConversion"/>
  </si>
  <si>
    <t>录取最高分专业名称</t>
    <phoneticPr fontId="1" type="noConversion"/>
  </si>
  <si>
    <t>录取最低分专业名称</t>
    <phoneticPr fontId="1" type="noConversion"/>
  </si>
  <si>
    <t>录取分数情况</t>
    <phoneticPr fontId="1" type="noConversion"/>
  </si>
  <si>
    <t>自主创业人数</t>
    <phoneticPr fontId="1" type="noConversion"/>
  </si>
  <si>
    <t>四川省内就业</t>
    <phoneticPr fontId="1" type="noConversion"/>
  </si>
  <si>
    <t>成都地区就业</t>
    <phoneticPr fontId="1" type="noConversion"/>
  </si>
  <si>
    <t>外省就业</t>
    <phoneticPr fontId="1" type="noConversion"/>
  </si>
  <si>
    <t>就业总人数</t>
    <phoneticPr fontId="1" type="noConversion"/>
  </si>
  <si>
    <t>（1）</t>
    <phoneticPr fontId="1" type="noConversion"/>
  </si>
  <si>
    <t>（2）</t>
  </si>
  <si>
    <t>（3）</t>
  </si>
  <si>
    <t>（4）</t>
  </si>
  <si>
    <t>校外教师的折合系数0.5</t>
    <phoneticPr fontId="1" type="noConversion"/>
  </si>
  <si>
    <t>本科</t>
    <phoneticPr fontId="1" type="noConversion"/>
  </si>
  <si>
    <t>学历</t>
    <phoneticPr fontId="1" type="noConversion"/>
  </si>
  <si>
    <t>职称</t>
    <phoneticPr fontId="1" type="noConversion"/>
  </si>
  <si>
    <t>正高级</t>
    <phoneticPr fontId="1" type="noConversion"/>
  </si>
  <si>
    <t>副高级</t>
    <phoneticPr fontId="1" type="noConversion"/>
  </si>
  <si>
    <t>30岁以下</t>
    <phoneticPr fontId="1" type="noConversion"/>
  </si>
  <si>
    <r>
      <t>31</t>
    </r>
    <r>
      <rPr>
        <sz val="10"/>
        <color theme="1"/>
        <rFont val="宋体"/>
        <family val="3"/>
        <charset val="134"/>
      </rPr>
      <t>～40岁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</si>
  <si>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41</t>
    </r>
    <r>
      <rPr>
        <sz val="10"/>
        <color theme="1"/>
        <rFont val="宋体"/>
        <family val="3"/>
        <charset val="134"/>
      </rPr>
      <t>～50岁</t>
    </r>
    <phoneticPr fontId="1" type="noConversion"/>
  </si>
  <si>
    <t>51岁以上</t>
    <phoneticPr fontId="1" type="noConversion"/>
  </si>
  <si>
    <t>年龄</t>
    <phoneticPr fontId="1" type="noConversion"/>
  </si>
  <si>
    <t>就业占比</t>
    <phoneticPr fontId="1" type="noConversion"/>
  </si>
  <si>
    <t>国家有突出贡献专家</t>
    <phoneticPr fontId="1" type="noConversion"/>
  </si>
  <si>
    <t>国务院政府津贴</t>
    <phoneticPr fontId="1" type="noConversion"/>
  </si>
  <si>
    <t>四川省有突出贡献专家</t>
    <phoneticPr fontId="1" type="noConversion"/>
  </si>
  <si>
    <t>四川省学术和技术带头人</t>
    <phoneticPr fontId="1" type="noConversion"/>
  </si>
  <si>
    <t>四川省杰出青年学科带头人</t>
    <phoneticPr fontId="1" type="noConversion"/>
  </si>
  <si>
    <t>国家级教学名师</t>
    <phoneticPr fontId="1" type="noConversion"/>
  </si>
  <si>
    <t>省级教学名师</t>
    <phoneticPr fontId="1" type="noConversion"/>
  </si>
  <si>
    <t>全国优秀教师</t>
    <phoneticPr fontId="1" type="noConversion"/>
  </si>
  <si>
    <t>省级优秀教师</t>
    <phoneticPr fontId="1" type="noConversion"/>
  </si>
  <si>
    <t>国家级教学团队</t>
    <phoneticPr fontId="1" type="noConversion"/>
  </si>
  <si>
    <t>省级教学团队</t>
    <phoneticPr fontId="1" type="noConversion"/>
  </si>
  <si>
    <t>合计</t>
    <phoneticPr fontId="1" type="noConversion"/>
  </si>
  <si>
    <t>长江学者</t>
    <phoneticPr fontId="1" type="noConversion"/>
  </si>
  <si>
    <t>学校占地面积</t>
    <phoneticPr fontId="1" type="noConversion"/>
  </si>
  <si>
    <t>万册</t>
    <phoneticPr fontId="1" type="noConversion"/>
  </si>
  <si>
    <t>册/生</t>
    <phoneticPr fontId="1" type="noConversion"/>
  </si>
  <si>
    <t>单位</t>
    <phoneticPr fontId="1" type="noConversion"/>
  </si>
  <si>
    <t>万平方米</t>
    <phoneticPr fontId="1" type="noConversion"/>
  </si>
  <si>
    <t>平方米</t>
    <phoneticPr fontId="1" type="noConversion"/>
  </si>
  <si>
    <t>平方米/生</t>
    <phoneticPr fontId="1" type="noConversion"/>
  </si>
  <si>
    <t>万元</t>
    <phoneticPr fontId="1" type="noConversion"/>
  </si>
  <si>
    <t>万元/生</t>
    <phoneticPr fontId="1" type="noConversion"/>
  </si>
  <si>
    <t>个</t>
    <phoneticPr fontId="1" type="noConversion"/>
  </si>
  <si>
    <t>GB</t>
    <phoneticPr fontId="1" type="noConversion"/>
  </si>
  <si>
    <t>种</t>
    <phoneticPr fontId="1" type="noConversion"/>
  </si>
  <si>
    <t>生师比</t>
    <phoneticPr fontId="1" type="noConversion"/>
  </si>
  <si>
    <t>生师比=折合在校生数/教师总数</t>
    <phoneticPr fontId="1" type="noConversion"/>
  </si>
  <si>
    <t>生均教学行政用房=（教学及辅助用房面积+行政办公用房面积）/全日制在校生数</t>
    <phoneticPr fontId="1" type="noConversion"/>
  </si>
  <si>
    <t>生均教学科研仪器设备值=教学科研仪器设备资产总值/折合在校生数</t>
    <phoneticPr fontId="1" type="noConversion"/>
  </si>
  <si>
    <t>生均图书=图书总数/折合在校生数</t>
    <phoneticPr fontId="1" type="noConversion"/>
  </si>
  <si>
    <t>生均占地面积=占地面积/全日制在校生数</t>
    <phoneticPr fontId="1" type="noConversion"/>
  </si>
  <si>
    <t>生均学生宿舍面积=学生宿舍面积/全日制在校生数</t>
    <phoneticPr fontId="1" type="noConversion"/>
  </si>
  <si>
    <t>生均年进书量=当年新增图书量/折合在校生数</t>
    <phoneticPr fontId="1" type="noConversion"/>
  </si>
  <si>
    <t>图书资源情况</t>
    <phoneticPr fontId="1" type="noConversion"/>
  </si>
  <si>
    <t>各类面积情况</t>
    <phoneticPr fontId="1" type="noConversion"/>
  </si>
  <si>
    <t>实践教学情况</t>
    <phoneticPr fontId="1" type="noConversion"/>
  </si>
  <si>
    <t>类别</t>
    <phoneticPr fontId="1" type="noConversion"/>
  </si>
  <si>
    <t>表1：办学基本条件统计表</t>
    <phoneticPr fontId="1" type="noConversion"/>
  </si>
  <si>
    <t>国家级精品课程</t>
    <phoneticPr fontId="1" type="noConversion"/>
  </si>
  <si>
    <t>省级精品课程</t>
    <phoneticPr fontId="1" type="noConversion"/>
  </si>
  <si>
    <t>国家级精品资源共享课</t>
    <phoneticPr fontId="1" type="noConversion"/>
  </si>
  <si>
    <t>省级精品资源共享课</t>
    <phoneticPr fontId="1" type="noConversion"/>
  </si>
  <si>
    <t>序号</t>
    <phoneticPr fontId="1" type="noConversion"/>
  </si>
  <si>
    <t>国家级精品视频公开课</t>
    <phoneticPr fontId="1" type="noConversion"/>
  </si>
  <si>
    <t>课程教学班</t>
    <phoneticPr fontId="1" type="noConversion"/>
  </si>
  <si>
    <t>门</t>
    <phoneticPr fontId="1" type="noConversion"/>
  </si>
  <si>
    <t>全校开设课程总门数</t>
    <phoneticPr fontId="1" type="noConversion"/>
  </si>
  <si>
    <t>备注</t>
    <phoneticPr fontId="1" type="noConversion"/>
  </si>
  <si>
    <t>发行教材</t>
    <phoneticPr fontId="1" type="noConversion"/>
  </si>
  <si>
    <t>“十一五”规划教材</t>
    <phoneticPr fontId="1" type="noConversion"/>
  </si>
  <si>
    <t>“十二五”规划教材</t>
    <phoneticPr fontId="1" type="noConversion"/>
  </si>
  <si>
    <t>部</t>
    <phoneticPr fontId="1" type="noConversion"/>
  </si>
  <si>
    <t>学年度内实际开设的本科培养计划内课程总数，跨学期讲授的同一门课程计一门</t>
    <phoneticPr fontId="1" type="noConversion"/>
  </si>
  <si>
    <t>主讲本科课程的教授人数</t>
    <phoneticPr fontId="1" type="noConversion"/>
  </si>
  <si>
    <t>人</t>
    <phoneticPr fontId="1" type="noConversion"/>
  </si>
  <si>
    <t>主讲本科课程的教授占教授总数的比例</t>
    <phoneticPr fontId="1" type="noConversion"/>
  </si>
  <si>
    <t>%</t>
    <phoneticPr fontId="1" type="noConversion"/>
  </si>
  <si>
    <t>一门课程的全部课时均由教授授课，计为1；由多名教师共同承担的，按教授实际承担学时比例计算</t>
    <phoneticPr fontId="1" type="noConversion"/>
  </si>
  <si>
    <t>教授讲授本科课程门次数的比例</t>
    <phoneticPr fontId="1" type="noConversion"/>
  </si>
  <si>
    <t>教授讲授本科课程门次数</t>
    <phoneticPr fontId="1" type="noConversion"/>
  </si>
  <si>
    <t>门次</t>
  </si>
  <si>
    <t>总学分</t>
    <phoneticPr fontId="1" type="noConversion"/>
  </si>
  <si>
    <t>实践教
学学分</t>
    <phoneticPr fontId="1" type="noConversion"/>
  </si>
  <si>
    <t>选修课
学分</t>
    <phoneticPr fontId="1" type="noConversion"/>
  </si>
  <si>
    <t>实践教学学分占总学分比例</t>
    <phoneticPr fontId="1" type="noConversion"/>
  </si>
  <si>
    <t>选修课学分占总学分比例</t>
    <phoneticPr fontId="1" type="noConversion"/>
  </si>
  <si>
    <t>全校本科涵盖专业类数</t>
    <phoneticPr fontId="1" type="noConversion"/>
  </si>
  <si>
    <t>全校本科专业设置总数</t>
    <phoneticPr fontId="1" type="noConversion"/>
  </si>
  <si>
    <t>2013年本科招生专业总数</t>
    <phoneticPr fontId="1" type="noConversion"/>
  </si>
  <si>
    <t>……</t>
    <phoneticPr fontId="1" type="noConversion"/>
  </si>
  <si>
    <t>国家重点培育学科数</t>
    <phoneticPr fontId="1" type="noConversion"/>
  </si>
  <si>
    <t>全校本科涵盖学科数</t>
    <phoneticPr fontId="1" type="noConversion"/>
  </si>
  <si>
    <t>2013年新增专业数</t>
    <phoneticPr fontId="1" type="noConversion"/>
  </si>
  <si>
    <t>2013年停招专业数</t>
    <phoneticPr fontId="1" type="noConversion"/>
  </si>
  <si>
    <t>个</t>
    <phoneticPr fontId="1" type="noConversion"/>
  </si>
  <si>
    <t>学校决算收入</t>
    <phoneticPr fontId="1" type="noConversion"/>
  </si>
  <si>
    <t>决算支出</t>
    <phoneticPr fontId="1" type="noConversion"/>
  </si>
  <si>
    <t>教学支出</t>
    <phoneticPr fontId="1" type="noConversion"/>
  </si>
  <si>
    <t>本科专项教学经费</t>
    <phoneticPr fontId="1" type="noConversion"/>
  </si>
  <si>
    <t>本科教学日常运行支出</t>
    <phoneticPr fontId="1" type="noConversion"/>
  </si>
  <si>
    <t>本科实验经费</t>
    <phoneticPr fontId="1" type="noConversion"/>
  </si>
  <si>
    <t>本科实习经费</t>
    <phoneticPr fontId="1" type="noConversion"/>
  </si>
  <si>
    <t>生均本科教学日常运行支出</t>
    <phoneticPr fontId="1" type="noConversion"/>
  </si>
  <si>
    <t>生均本科实验经费</t>
    <phoneticPr fontId="1" type="noConversion"/>
  </si>
  <si>
    <t>生均本科实习经费</t>
    <phoneticPr fontId="1" type="noConversion"/>
  </si>
  <si>
    <t>元/生</t>
    <phoneticPr fontId="1" type="noConversion"/>
  </si>
  <si>
    <t>增减率（%）</t>
    <phoneticPr fontId="1" type="noConversion"/>
  </si>
  <si>
    <t>毕业人数</t>
    <phoneticPr fontId="1" type="noConversion"/>
  </si>
  <si>
    <t>授予学位人数</t>
    <phoneticPr fontId="1" type="noConversion"/>
  </si>
  <si>
    <t>攻读研究生人数</t>
    <phoneticPr fontId="1" type="noConversion"/>
  </si>
  <si>
    <t>各学科的专业类数量</t>
    <phoneticPr fontId="1" type="noConversion"/>
  </si>
  <si>
    <t>达标率</t>
    <phoneticPr fontId="1" type="noConversion"/>
  </si>
  <si>
    <t>体质测试达标人数</t>
    <phoneticPr fontId="1" type="noConversion"/>
  </si>
  <si>
    <t>表2：本科专业设置情况</t>
    <phoneticPr fontId="1" type="noConversion"/>
  </si>
  <si>
    <t>表3：学科及专业统计表</t>
    <phoneticPr fontId="1" type="noConversion"/>
  </si>
  <si>
    <t>表4：在校生情况</t>
    <phoneticPr fontId="1" type="noConversion"/>
  </si>
  <si>
    <t>表10：课程及教材建设统计表</t>
    <phoneticPr fontId="1" type="noConversion"/>
  </si>
  <si>
    <t>表11：经费情况统计表</t>
    <phoneticPr fontId="1" type="noConversion"/>
  </si>
  <si>
    <t>自然年度内（1月1日—12月31日）学校立项用于本科教学改革和建设的专项经费总额</t>
    <phoneticPr fontId="1" type="noConversion"/>
  </si>
  <si>
    <t>自然年度内（1月1日—12月31日）学校用于实验教学运行、维护经费</t>
    <phoneticPr fontId="1" type="noConversion"/>
  </si>
  <si>
    <t>自然年度内（1月1日—12月31日）用于本科培养方案内的实习环节支出经费生均值</t>
    <phoneticPr fontId="1" type="noConversion"/>
  </si>
  <si>
    <t>2012年</t>
    <phoneticPr fontId="1" type="noConversion"/>
  </si>
  <si>
    <t>2013年</t>
    <phoneticPr fontId="1" type="noConversion"/>
  </si>
  <si>
    <t>2012年人数</t>
    <phoneticPr fontId="1" type="noConversion"/>
  </si>
  <si>
    <t>2013年人数</t>
    <phoneticPr fontId="1" type="noConversion"/>
  </si>
  <si>
    <t>注：本表按照自然年度(1月1日——12月31日)填报</t>
    <phoneticPr fontId="1" type="noConversion"/>
  </si>
  <si>
    <t>注：本表按照自然年度(1月1日——12月31日)填报</t>
    <phoneticPr fontId="1" type="noConversion"/>
  </si>
  <si>
    <t xml:space="preserve">表6：应届本科生毕业情况   </t>
    <phoneticPr fontId="1" type="noConversion"/>
  </si>
  <si>
    <t>序号</t>
    <phoneticPr fontId="1" type="noConversion"/>
  </si>
  <si>
    <t>类别</t>
    <phoneticPr fontId="1" type="noConversion"/>
  </si>
  <si>
    <t>表5：招生情况</t>
    <phoneticPr fontId="1" type="noConversion"/>
  </si>
  <si>
    <t>2013年</t>
    <phoneticPr fontId="1" type="noConversion"/>
  </si>
  <si>
    <t>年度</t>
    <phoneticPr fontId="1" type="noConversion"/>
  </si>
  <si>
    <t>各年度比例</t>
    <phoneticPr fontId="1" type="noConversion"/>
  </si>
  <si>
    <t>各学科的专业数量</t>
    <phoneticPr fontId="1" type="noConversion"/>
  </si>
  <si>
    <t>……</t>
    <phoneticPr fontId="1" type="noConversion"/>
  </si>
  <si>
    <t>1.
2.
……</t>
    <phoneticPr fontId="1" type="noConversion"/>
  </si>
  <si>
    <t>占全日制在校生总数比例</t>
    <phoneticPr fontId="1" type="noConversion"/>
  </si>
  <si>
    <t>2012学年</t>
    <phoneticPr fontId="1" type="noConversion"/>
  </si>
  <si>
    <t>2013学年</t>
    <phoneticPr fontId="1" type="noConversion"/>
  </si>
  <si>
    <t>2012年</t>
    <phoneticPr fontId="1" type="noConversion"/>
  </si>
  <si>
    <t>2012年新增
专业名单</t>
    <phoneticPr fontId="1" type="noConversion"/>
  </si>
  <si>
    <t>2013年</t>
    <phoneticPr fontId="1" type="noConversion"/>
  </si>
  <si>
    <t>类别</t>
    <phoneticPr fontId="1" type="noConversion"/>
  </si>
  <si>
    <t>序号</t>
    <phoneticPr fontId="1" type="noConversion"/>
  </si>
  <si>
    <t>学校名称（盖章）：</t>
    <phoneticPr fontId="1" type="noConversion"/>
  </si>
  <si>
    <t>学校名称（盖章）：</t>
    <phoneticPr fontId="1" type="noConversion"/>
  </si>
  <si>
    <t>2012年停招
专业名单</t>
    <phoneticPr fontId="1" type="noConversion"/>
  </si>
  <si>
    <t>学校名称（盖章）：</t>
    <phoneticPr fontId="1" type="noConversion"/>
  </si>
  <si>
    <t>学校名称（盖章）：</t>
    <phoneticPr fontId="1" type="noConversion"/>
  </si>
  <si>
    <t>2012年</t>
    <phoneticPr fontId="1" type="noConversion"/>
  </si>
  <si>
    <t>2013年</t>
    <phoneticPr fontId="1" type="noConversion"/>
  </si>
  <si>
    <t>就业
人数</t>
    <phoneticPr fontId="1" type="noConversion"/>
  </si>
  <si>
    <t>校舍面积总计</t>
    <phoneticPr fontId="1" type="noConversion"/>
  </si>
  <si>
    <t>教学及辅助用房</t>
    <phoneticPr fontId="1" type="noConversion"/>
  </si>
  <si>
    <t>行政办公用房</t>
    <phoneticPr fontId="1" type="noConversion"/>
  </si>
  <si>
    <t>科研用房</t>
    <phoneticPr fontId="1" type="noConversion"/>
  </si>
  <si>
    <t>学生宿舍</t>
    <phoneticPr fontId="1" type="noConversion"/>
  </si>
  <si>
    <t>生均占地面积</t>
    <phoneticPr fontId="1" type="noConversion"/>
  </si>
  <si>
    <t>生均宿舍面积</t>
    <phoneticPr fontId="1" type="noConversion"/>
  </si>
  <si>
    <t>生均教学行政用房</t>
    <phoneticPr fontId="1" type="noConversion"/>
  </si>
  <si>
    <t>教学、科研仪器设备资产值</t>
    <phoneticPr fontId="1" type="noConversion"/>
  </si>
  <si>
    <t>年新增教学、科研仪器设备资产值</t>
    <phoneticPr fontId="1" type="noConversion"/>
  </si>
  <si>
    <t>生均教学、科研仪器设备资产值</t>
    <phoneticPr fontId="1" type="noConversion"/>
  </si>
  <si>
    <t>实验室数</t>
    <phoneticPr fontId="1" type="noConversion"/>
  </si>
  <si>
    <t>国家实验教学示范中心</t>
    <phoneticPr fontId="1" type="noConversion"/>
  </si>
  <si>
    <t>省级实验教学示范中心</t>
    <phoneticPr fontId="1" type="noConversion"/>
  </si>
  <si>
    <t>校内实训基地</t>
    <phoneticPr fontId="1" type="noConversion"/>
  </si>
  <si>
    <t>校外教学实习基地</t>
    <phoneticPr fontId="1" type="noConversion"/>
  </si>
  <si>
    <t>国家级重点实验室</t>
    <phoneticPr fontId="1" type="noConversion"/>
  </si>
  <si>
    <t>部省级重点实验室数</t>
    <phoneticPr fontId="1" type="noConversion"/>
  </si>
  <si>
    <t>图书</t>
    <phoneticPr fontId="1" type="noConversion"/>
  </si>
  <si>
    <t>年度新增图书</t>
    <phoneticPr fontId="1" type="noConversion"/>
  </si>
  <si>
    <t>电子图书</t>
    <phoneticPr fontId="1" type="noConversion"/>
  </si>
  <si>
    <t>电子图书、电子期刊种数</t>
    <phoneticPr fontId="1" type="noConversion"/>
  </si>
  <si>
    <t>生均图书</t>
    <phoneticPr fontId="1" type="noConversion"/>
  </si>
  <si>
    <t>生均年进数量</t>
    <phoneticPr fontId="1" type="noConversion"/>
  </si>
  <si>
    <t>自然年度内（1月1日—12月31日）</t>
  </si>
  <si>
    <t>表7：专任教师结构统计表</t>
    <phoneticPr fontId="1" type="noConversion"/>
  </si>
  <si>
    <t>2012年
人数</t>
    <phoneticPr fontId="1" type="noConversion"/>
  </si>
  <si>
    <t>2013年
人数</t>
  </si>
  <si>
    <t>2012年
人数</t>
    <phoneticPr fontId="1" type="noConversion"/>
  </si>
  <si>
    <t>2013比2012年增减率(%)</t>
    <phoneticPr fontId="1" type="noConversion"/>
  </si>
  <si>
    <t>占总人数的比例（%）</t>
    <phoneticPr fontId="1" type="noConversion"/>
  </si>
  <si>
    <t>——</t>
    <phoneticPr fontId="1" type="noConversion"/>
  </si>
  <si>
    <t>表8：各类教师荣誉统计表</t>
    <phoneticPr fontId="1" type="noConversion"/>
  </si>
  <si>
    <t>表9：教师数量统计表</t>
    <phoneticPr fontId="1" type="noConversion"/>
  </si>
  <si>
    <t>学校名称（盖章）：</t>
    <phoneticPr fontId="1" type="noConversion"/>
  </si>
  <si>
    <t>学生学习满意度</t>
    <phoneticPr fontId="1" type="noConversion"/>
  </si>
  <si>
    <t>用人单位对毕业生满意度</t>
    <phoneticPr fontId="1" type="noConversion"/>
  </si>
  <si>
    <t>/</t>
    <phoneticPr fontId="1" type="noConversion"/>
  </si>
  <si>
    <t>备注：
1、折合在校生数=普通本、专科（高职）生数+硕士生数*1.5+博士生数*2+留学生数*3+预科生数+进修生数+成人脱产班学生数+夜大（业余）学生数*0.3+函授生数*0.1；
2、全日制在校生数=普通本、专科（高职）生数+研究生数+留学生数+预科生数+成人脱产班学生数+进修生数教师总数=专任教师数+聘请校外教师数*0.5；
3、2012学年：2012年9月-2013年7月；2013学年：2013年9月-2014年7月。</t>
    <phoneticPr fontId="1" type="noConversion"/>
  </si>
  <si>
    <t>注意：1、此表只需要且仅允许在黄色表格内填写内容。
      2、表中未包含的内容请在“其他”里添加。
      3、学年：9月-次年7月
      4、自然年度：1月1日-12月31日</t>
    <phoneticPr fontId="1" type="noConversion"/>
  </si>
  <si>
    <t>注：学分、实践教学学分、选修课学分按照学科门类统计。</t>
    <phoneticPr fontId="1" type="noConversion"/>
  </si>
  <si>
    <t>2012年</t>
    <phoneticPr fontId="1" type="noConversion"/>
  </si>
  <si>
    <t>2013年</t>
    <phoneticPr fontId="1" type="noConversion"/>
  </si>
  <si>
    <t>学年度内实际开设的本科课程教学班</t>
    <phoneticPr fontId="1" type="noConversion"/>
  </si>
  <si>
    <t>按照学年度填报</t>
    <phoneticPr fontId="1" type="noConversion"/>
  </si>
  <si>
    <t>不含讲座，按照学年度填报</t>
    <phoneticPr fontId="1" type="noConversion"/>
  </si>
  <si>
    <t>注：1、备注“按照学年度填报”请按照2012学年：2012年9月-2013年7月；2013学年：2013年9月-2014年7月填报；
    2、其他按照自然年度填报。</t>
    <phoneticPr fontId="1" type="noConversion"/>
  </si>
  <si>
    <t>1.
2.
……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</si>
</sst>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3" fillId="0" borderId="4" xfId="0" applyFont="1" applyBorder="1">
      <alignment vertical="center"/>
    </xf>
    <xf numFmtId="0" fontId="0" fillId="3" borderId="0" xfId="0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99"/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K7" sqref="K7"/>
    </sheetView>
  </sheetViews>
  <sheetFormatPr defaultRowHeight="12" x14ac:dyDescent="0.15"/>
  <cols>
    <col min="1" max="1" width="4.875" style="1" customWidth="1"/>
    <col min="2" max="2" width="6.75" style="1" customWidth="1"/>
    <col min="3" max="3" width="14.875" style="1" customWidth="1"/>
    <col min="4" max="4" width="6.5" style="1" customWidth="1"/>
    <col min="5" max="5" width="10" style="2" customWidth="1"/>
    <col min="6" max="7" width="8.75" style="1" customWidth="1"/>
    <col min="8" max="8" width="18.75" style="46" customWidth="1"/>
    <col min="9" max="16384" width="9" style="1"/>
  </cols>
  <sheetData>
    <row r="1" spans="1:8" ht="61.5" customHeight="1" x14ac:dyDescent="0.15">
      <c r="A1" s="77" t="s">
        <v>253</v>
      </c>
      <c r="B1" s="77"/>
      <c r="C1" s="77"/>
      <c r="D1" s="77"/>
      <c r="E1" s="77"/>
      <c r="F1" s="77"/>
      <c r="G1" s="77"/>
      <c r="H1" s="77"/>
    </row>
    <row r="2" spans="1:8" ht="15" customHeight="1" x14ac:dyDescent="0.15">
      <c r="A2" s="49"/>
      <c r="B2" s="49"/>
      <c r="C2" s="49"/>
      <c r="D2" s="49"/>
      <c r="E2" s="49"/>
      <c r="F2" s="49"/>
      <c r="G2" s="49"/>
      <c r="H2" s="49"/>
    </row>
    <row r="3" spans="1:8" ht="23.25" customHeight="1" x14ac:dyDescent="0.15">
      <c r="A3" s="78" t="s">
        <v>118</v>
      </c>
      <c r="B3" s="78"/>
      <c r="C3" s="78"/>
      <c r="D3" s="82" t="s">
        <v>206</v>
      </c>
      <c r="E3" s="82"/>
      <c r="F3" s="83"/>
      <c r="G3" s="83"/>
      <c r="H3" s="83"/>
    </row>
    <row r="4" spans="1:8" ht="22.5" customHeight="1" x14ac:dyDescent="0.15">
      <c r="A4" s="3" t="s">
        <v>15</v>
      </c>
      <c r="B4" s="84" t="s">
        <v>117</v>
      </c>
      <c r="C4" s="85"/>
      <c r="D4" s="86"/>
      <c r="E4" s="3" t="s">
        <v>97</v>
      </c>
      <c r="F4" s="35" t="s">
        <v>201</v>
      </c>
      <c r="G4" s="40" t="s">
        <v>192</v>
      </c>
      <c r="H4" s="35" t="s">
        <v>43</v>
      </c>
    </row>
    <row r="5" spans="1:8" ht="22.5" customHeight="1" x14ac:dyDescent="0.15">
      <c r="A5" s="76">
        <v>1</v>
      </c>
      <c r="B5" s="76" t="s">
        <v>115</v>
      </c>
      <c r="C5" s="74" t="s">
        <v>94</v>
      </c>
      <c r="D5" s="75"/>
      <c r="E5" s="3" t="s">
        <v>98</v>
      </c>
      <c r="F5" s="32"/>
      <c r="G5" s="32"/>
      <c r="H5" s="21"/>
    </row>
    <row r="6" spans="1:8" ht="22.5" customHeight="1" x14ac:dyDescent="0.15">
      <c r="A6" s="76"/>
      <c r="B6" s="76"/>
      <c r="C6" s="74" t="s">
        <v>214</v>
      </c>
      <c r="D6" s="75"/>
      <c r="E6" s="3" t="s">
        <v>98</v>
      </c>
      <c r="F6" s="32"/>
      <c r="G6" s="32"/>
      <c r="H6" s="21"/>
    </row>
    <row r="7" spans="1:8" ht="22.5" customHeight="1" x14ac:dyDescent="0.15">
      <c r="A7" s="76"/>
      <c r="B7" s="76"/>
      <c r="C7" s="74" t="s">
        <v>215</v>
      </c>
      <c r="D7" s="75"/>
      <c r="E7" s="3" t="s">
        <v>99</v>
      </c>
      <c r="F7" s="32"/>
      <c r="G7" s="32"/>
      <c r="H7" s="21"/>
    </row>
    <row r="8" spans="1:8" ht="22.5" customHeight="1" x14ac:dyDescent="0.15">
      <c r="A8" s="76"/>
      <c r="B8" s="76"/>
      <c r="C8" s="74" t="s">
        <v>216</v>
      </c>
      <c r="D8" s="75"/>
      <c r="E8" s="3" t="s">
        <v>99</v>
      </c>
      <c r="F8" s="32"/>
      <c r="G8" s="32"/>
      <c r="H8" s="21"/>
    </row>
    <row r="9" spans="1:8" ht="22.5" customHeight="1" x14ac:dyDescent="0.15">
      <c r="A9" s="76"/>
      <c r="B9" s="76"/>
      <c r="C9" s="74" t="s">
        <v>217</v>
      </c>
      <c r="D9" s="75"/>
      <c r="E9" s="3" t="s">
        <v>99</v>
      </c>
      <c r="F9" s="32"/>
      <c r="G9" s="32"/>
      <c r="H9" s="21"/>
    </row>
    <row r="10" spans="1:8" ht="22.5" customHeight="1" x14ac:dyDescent="0.15">
      <c r="A10" s="76"/>
      <c r="B10" s="76"/>
      <c r="C10" s="74" t="s">
        <v>218</v>
      </c>
      <c r="D10" s="75"/>
      <c r="E10" s="3" t="s">
        <v>99</v>
      </c>
      <c r="F10" s="32"/>
      <c r="G10" s="32"/>
      <c r="H10" s="21"/>
    </row>
    <row r="11" spans="1:8" ht="21" x14ac:dyDescent="0.15">
      <c r="A11" s="76"/>
      <c r="B11" s="76"/>
      <c r="C11" s="74" t="s">
        <v>219</v>
      </c>
      <c r="D11" s="75"/>
      <c r="E11" s="3" t="s">
        <v>100</v>
      </c>
      <c r="F11" s="19" t="e">
        <f>F5/'表4 在校生情况'!M3</f>
        <v>#DIV/0!</v>
      </c>
      <c r="G11" s="19" t="e">
        <f>G5/'表4 在校生情况'!M4</f>
        <v>#DIV/0!</v>
      </c>
      <c r="H11" s="21" t="s">
        <v>111</v>
      </c>
    </row>
    <row r="12" spans="1:8" ht="21" x14ac:dyDescent="0.15">
      <c r="A12" s="76"/>
      <c r="B12" s="76"/>
      <c r="C12" s="74" t="s">
        <v>220</v>
      </c>
      <c r="D12" s="75"/>
      <c r="E12" s="3" t="s">
        <v>100</v>
      </c>
      <c r="F12" s="19" t="e">
        <f>F10/'表4 在校生情况'!M3</f>
        <v>#DIV/0!</v>
      </c>
      <c r="G12" s="19" t="e">
        <f>G10/'表4 在校生情况'!M4</f>
        <v>#DIV/0!</v>
      </c>
      <c r="H12" s="21" t="s">
        <v>112</v>
      </c>
    </row>
    <row r="13" spans="1:8" ht="31.5" x14ac:dyDescent="0.15">
      <c r="A13" s="76"/>
      <c r="B13" s="76"/>
      <c r="C13" s="74" t="s">
        <v>221</v>
      </c>
      <c r="D13" s="75"/>
      <c r="E13" s="3" t="s">
        <v>100</v>
      </c>
      <c r="F13" s="19" t="e">
        <f>(F7+F8)/'表4 在校生情况'!M3</f>
        <v>#DIV/0!</v>
      </c>
      <c r="G13" s="19" t="e">
        <f>(G7+G8)/'表4 在校生情况'!M4</f>
        <v>#DIV/0!</v>
      </c>
      <c r="H13" s="21" t="s">
        <v>108</v>
      </c>
    </row>
    <row r="14" spans="1:8" ht="22.5" customHeight="1" x14ac:dyDescent="0.15">
      <c r="A14" s="79">
        <v>2</v>
      </c>
      <c r="B14" s="79" t="s">
        <v>116</v>
      </c>
      <c r="C14" s="74" t="s">
        <v>222</v>
      </c>
      <c r="D14" s="75"/>
      <c r="E14" s="3" t="s">
        <v>101</v>
      </c>
      <c r="F14" s="32"/>
      <c r="G14" s="32"/>
      <c r="H14" s="21"/>
    </row>
    <row r="15" spans="1:8" ht="31.5" customHeight="1" x14ac:dyDescent="0.15">
      <c r="A15" s="80"/>
      <c r="B15" s="80"/>
      <c r="C15" s="74" t="s">
        <v>223</v>
      </c>
      <c r="D15" s="75"/>
      <c r="E15" s="3" t="s">
        <v>101</v>
      </c>
      <c r="F15" s="32"/>
      <c r="G15" s="32"/>
      <c r="H15" s="21"/>
    </row>
    <row r="16" spans="1:8" ht="31.5" x14ac:dyDescent="0.15">
      <c r="A16" s="80"/>
      <c r="B16" s="80"/>
      <c r="C16" s="74" t="s">
        <v>224</v>
      </c>
      <c r="D16" s="75"/>
      <c r="E16" s="3" t="s">
        <v>102</v>
      </c>
      <c r="F16" s="19" t="e">
        <f>F14/'表4 在校生情况'!M7</f>
        <v>#DIV/0!</v>
      </c>
      <c r="G16" s="19" t="e">
        <f>G14/'表4 在校生情况'!M8</f>
        <v>#DIV/0!</v>
      </c>
      <c r="H16" s="21" t="s">
        <v>109</v>
      </c>
    </row>
    <row r="17" spans="1:8" ht="22.5" customHeight="1" x14ac:dyDescent="0.15">
      <c r="A17" s="80"/>
      <c r="B17" s="80"/>
      <c r="C17" s="74" t="s">
        <v>225</v>
      </c>
      <c r="D17" s="75"/>
      <c r="E17" s="3" t="s">
        <v>103</v>
      </c>
      <c r="F17" s="32"/>
      <c r="G17" s="32"/>
      <c r="H17" s="21"/>
    </row>
    <row r="18" spans="1:8" ht="22.5" customHeight="1" x14ac:dyDescent="0.15">
      <c r="A18" s="80"/>
      <c r="B18" s="80"/>
      <c r="C18" s="74" t="s">
        <v>226</v>
      </c>
      <c r="D18" s="75"/>
      <c r="E18" s="3" t="s">
        <v>103</v>
      </c>
      <c r="F18" s="32"/>
      <c r="G18" s="32"/>
      <c r="H18" s="21"/>
    </row>
    <row r="19" spans="1:8" ht="22.5" customHeight="1" x14ac:dyDescent="0.15">
      <c r="A19" s="80"/>
      <c r="B19" s="80"/>
      <c r="C19" s="74" t="s">
        <v>227</v>
      </c>
      <c r="D19" s="75"/>
      <c r="E19" s="3" t="s">
        <v>103</v>
      </c>
      <c r="F19" s="32"/>
      <c r="G19" s="32"/>
      <c r="H19" s="21"/>
    </row>
    <row r="20" spans="1:8" ht="22.5" customHeight="1" x14ac:dyDescent="0.15">
      <c r="A20" s="80"/>
      <c r="B20" s="80"/>
      <c r="C20" s="74" t="s">
        <v>228</v>
      </c>
      <c r="D20" s="75"/>
      <c r="E20" s="3" t="s">
        <v>103</v>
      </c>
      <c r="F20" s="32"/>
      <c r="G20" s="32"/>
      <c r="H20" s="21"/>
    </row>
    <row r="21" spans="1:8" ht="22.5" customHeight="1" x14ac:dyDescent="0.15">
      <c r="A21" s="80"/>
      <c r="B21" s="80"/>
      <c r="C21" s="74" t="s">
        <v>229</v>
      </c>
      <c r="D21" s="75"/>
      <c r="E21" s="3" t="s">
        <v>103</v>
      </c>
      <c r="F21" s="32"/>
      <c r="G21" s="32"/>
      <c r="H21" s="21"/>
    </row>
    <row r="22" spans="1:8" ht="22.5" customHeight="1" x14ac:dyDescent="0.15">
      <c r="A22" s="80"/>
      <c r="B22" s="80"/>
      <c r="C22" s="74" t="s">
        <v>230</v>
      </c>
      <c r="D22" s="75"/>
      <c r="E22" s="3" t="s">
        <v>103</v>
      </c>
      <c r="F22" s="32"/>
      <c r="G22" s="32"/>
      <c r="H22" s="21"/>
    </row>
    <row r="23" spans="1:8" ht="22.5" customHeight="1" x14ac:dyDescent="0.15">
      <c r="A23" s="81"/>
      <c r="B23" s="81"/>
      <c r="C23" s="74" t="s">
        <v>231</v>
      </c>
      <c r="D23" s="75"/>
      <c r="E23" s="3" t="s">
        <v>103</v>
      </c>
      <c r="F23" s="32"/>
      <c r="G23" s="32"/>
      <c r="H23" s="21"/>
    </row>
    <row r="24" spans="1:8" ht="22.5" customHeight="1" x14ac:dyDescent="0.15">
      <c r="A24" s="76">
        <v>3</v>
      </c>
      <c r="B24" s="76" t="s">
        <v>114</v>
      </c>
      <c r="C24" s="74" t="s">
        <v>232</v>
      </c>
      <c r="D24" s="75"/>
      <c r="E24" s="3" t="s">
        <v>95</v>
      </c>
      <c r="F24" s="32"/>
      <c r="G24" s="32"/>
      <c r="H24" s="21"/>
    </row>
    <row r="25" spans="1:8" ht="22.5" customHeight="1" x14ac:dyDescent="0.15">
      <c r="A25" s="76"/>
      <c r="B25" s="76"/>
      <c r="C25" s="74" t="s">
        <v>233</v>
      </c>
      <c r="D25" s="75"/>
      <c r="E25" s="3" t="s">
        <v>95</v>
      </c>
      <c r="F25" s="32"/>
      <c r="G25" s="32"/>
      <c r="H25" s="21"/>
    </row>
    <row r="26" spans="1:8" ht="22.5" customHeight="1" x14ac:dyDescent="0.15">
      <c r="A26" s="76"/>
      <c r="B26" s="76"/>
      <c r="C26" s="74" t="s">
        <v>234</v>
      </c>
      <c r="D26" s="75"/>
      <c r="E26" s="3" t="s">
        <v>104</v>
      </c>
      <c r="F26" s="32"/>
      <c r="G26" s="32"/>
      <c r="H26" s="21"/>
    </row>
    <row r="27" spans="1:8" ht="22.5" customHeight="1" x14ac:dyDescent="0.15">
      <c r="A27" s="76"/>
      <c r="B27" s="76"/>
      <c r="C27" s="74" t="s">
        <v>235</v>
      </c>
      <c r="D27" s="75"/>
      <c r="E27" s="3" t="s">
        <v>105</v>
      </c>
      <c r="F27" s="32"/>
      <c r="G27" s="32"/>
      <c r="H27" s="21"/>
    </row>
    <row r="28" spans="1:8" ht="21" x14ac:dyDescent="0.15">
      <c r="A28" s="76"/>
      <c r="B28" s="76"/>
      <c r="C28" s="74" t="s">
        <v>236</v>
      </c>
      <c r="D28" s="75"/>
      <c r="E28" s="3" t="s">
        <v>96</v>
      </c>
      <c r="F28" s="19" t="e">
        <f>F24/'表4 在校生情况'!M7</f>
        <v>#DIV/0!</v>
      </c>
      <c r="G28" s="19" t="e">
        <f>G24/'表4 在校生情况'!M8</f>
        <v>#DIV/0!</v>
      </c>
      <c r="H28" s="21" t="s">
        <v>110</v>
      </c>
    </row>
    <row r="29" spans="1:8" ht="21" x14ac:dyDescent="0.15">
      <c r="A29" s="76"/>
      <c r="B29" s="76"/>
      <c r="C29" s="74" t="s">
        <v>237</v>
      </c>
      <c r="D29" s="75"/>
      <c r="E29" s="3" t="s">
        <v>96</v>
      </c>
      <c r="F29" s="19" t="e">
        <f>F25*10000/'表4 在校生情况'!M7</f>
        <v>#DIV/0!</v>
      </c>
      <c r="G29" s="19" t="e">
        <f>G25*10000/'表4 在校生情况'!M8</f>
        <v>#DIV/0!</v>
      </c>
      <c r="H29" s="21" t="s">
        <v>113</v>
      </c>
    </row>
  </sheetData>
  <sheetProtection password="CE28" sheet="1" objects="1" scenarios="1"/>
  <protectedRanges>
    <protectedRange sqref="F5:G10 F3:H3 F14:G15 F17:G27" name="区域1"/>
  </protectedRanges>
  <mergeCells count="36">
    <mergeCell ref="C23:D23"/>
    <mergeCell ref="C24:D24"/>
    <mergeCell ref="C25:D25"/>
    <mergeCell ref="C26:D26"/>
    <mergeCell ref="A1:H1"/>
    <mergeCell ref="A3:C3"/>
    <mergeCell ref="B14:B23"/>
    <mergeCell ref="A14:A23"/>
    <mergeCell ref="D3:E3"/>
    <mergeCell ref="F3:H3"/>
    <mergeCell ref="B4:D4"/>
    <mergeCell ref="C5:D5"/>
    <mergeCell ref="C6:D6"/>
    <mergeCell ref="C7:D7"/>
    <mergeCell ref="C8:D8"/>
    <mergeCell ref="C9:D9"/>
    <mergeCell ref="C12:D12"/>
    <mergeCell ref="C13:D13"/>
    <mergeCell ref="C14:D14"/>
    <mergeCell ref="C15:D15"/>
    <mergeCell ref="C10:D10"/>
    <mergeCell ref="C11:D11"/>
    <mergeCell ref="B24:B29"/>
    <mergeCell ref="B5:B13"/>
    <mergeCell ref="A5:A13"/>
    <mergeCell ref="A24:A29"/>
    <mergeCell ref="C16:D16"/>
    <mergeCell ref="C17:D17"/>
    <mergeCell ref="C18:D18"/>
    <mergeCell ref="C19:D19"/>
    <mergeCell ref="C20:D20"/>
    <mergeCell ref="C21:D21"/>
    <mergeCell ref="C27:D27"/>
    <mergeCell ref="C28:D28"/>
    <mergeCell ref="C29:D29"/>
    <mergeCell ref="C22:D22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r:id="rId1"/>
  <ignoredErrors>
    <ignoredError sqref="F13 F11:F12 F16 F28:F29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I6" sqref="I6"/>
    </sheetView>
  </sheetViews>
  <sheetFormatPr defaultRowHeight="12" x14ac:dyDescent="0.15"/>
  <cols>
    <col min="1" max="1" width="5.125" style="1" customWidth="1"/>
    <col min="2" max="2" width="21.5" style="1" customWidth="1"/>
    <col min="3" max="3" width="7.625" style="1" customWidth="1"/>
    <col min="4" max="4" width="9.625" style="1" customWidth="1"/>
    <col min="5" max="5" width="10.125" style="1" customWidth="1"/>
    <col min="6" max="6" width="10.25" style="1" customWidth="1"/>
    <col min="7" max="7" width="21.875" style="1" customWidth="1"/>
    <col min="8" max="16384" width="9" style="1"/>
  </cols>
  <sheetData>
    <row r="1" spans="1:7" ht="27" customHeight="1" x14ac:dyDescent="0.15">
      <c r="A1" s="121" t="s">
        <v>178</v>
      </c>
      <c r="B1" s="121"/>
      <c r="D1" s="82" t="s">
        <v>210</v>
      </c>
      <c r="E1" s="82"/>
      <c r="F1" s="48"/>
      <c r="G1" s="48"/>
    </row>
    <row r="2" spans="1:7" ht="22.5" customHeight="1" x14ac:dyDescent="0.15">
      <c r="A2" s="7" t="s">
        <v>123</v>
      </c>
      <c r="B2" s="7" t="s">
        <v>117</v>
      </c>
      <c r="C2" s="7" t="s">
        <v>97</v>
      </c>
      <c r="D2" s="7" t="s">
        <v>182</v>
      </c>
      <c r="E2" s="7" t="s">
        <v>183</v>
      </c>
      <c r="F2" s="7" t="s">
        <v>167</v>
      </c>
      <c r="G2" s="7" t="s">
        <v>128</v>
      </c>
    </row>
    <row r="3" spans="1:7" ht="22.5" customHeight="1" x14ac:dyDescent="0.15">
      <c r="A3" s="3">
        <v>1</v>
      </c>
      <c r="B3" s="19" t="s">
        <v>156</v>
      </c>
      <c r="C3" s="3" t="s">
        <v>101</v>
      </c>
      <c r="D3" s="32"/>
      <c r="E3" s="32"/>
      <c r="F3" s="68" t="e">
        <f>(E3-D3)/E3*100</f>
        <v>#DIV/0!</v>
      </c>
      <c r="G3" s="34" t="s">
        <v>238</v>
      </c>
    </row>
    <row r="4" spans="1:7" ht="22.5" customHeight="1" x14ac:dyDescent="0.15">
      <c r="A4" s="3">
        <v>2</v>
      </c>
      <c r="B4" s="19" t="s">
        <v>157</v>
      </c>
      <c r="C4" s="3" t="s">
        <v>101</v>
      </c>
      <c r="D4" s="32"/>
      <c r="E4" s="32"/>
      <c r="F4" s="68" t="e">
        <f t="shared" ref="F4:F12" si="0">(E4-D4)/E4*100</f>
        <v>#DIV/0!</v>
      </c>
      <c r="G4" s="34" t="s">
        <v>238</v>
      </c>
    </row>
    <row r="5" spans="1:7" ht="22.5" customHeight="1" x14ac:dyDescent="0.15">
      <c r="A5" s="3">
        <v>3</v>
      </c>
      <c r="B5" s="19" t="s">
        <v>158</v>
      </c>
      <c r="C5" s="3" t="s">
        <v>101</v>
      </c>
      <c r="D5" s="32"/>
      <c r="E5" s="32"/>
      <c r="F5" s="68" t="e">
        <f t="shared" si="0"/>
        <v>#DIV/0!</v>
      </c>
      <c r="G5" s="34" t="s">
        <v>238</v>
      </c>
    </row>
    <row r="6" spans="1:7" ht="22.5" customHeight="1" x14ac:dyDescent="0.15">
      <c r="A6" s="3">
        <v>4</v>
      </c>
      <c r="B6" s="19" t="s">
        <v>160</v>
      </c>
      <c r="C6" s="3" t="s">
        <v>101</v>
      </c>
      <c r="D6" s="32"/>
      <c r="E6" s="32"/>
      <c r="F6" s="68" t="e">
        <f t="shared" si="0"/>
        <v>#DIV/0!</v>
      </c>
      <c r="G6" s="34" t="s">
        <v>238</v>
      </c>
    </row>
    <row r="7" spans="1:7" ht="42" customHeight="1" x14ac:dyDescent="0.15">
      <c r="A7" s="3">
        <v>5</v>
      </c>
      <c r="B7" s="19" t="s">
        <v>159</v>
      </c>
      <c r="C7" s="3" t="s">
        <v>101</v>
      </c>
      <c r="D7" s="32"/>
      <c r="E7" s="32"/>
      <c r="F7" s="68" t="e">
        <f t="shared" si="0"/>
        <v>#DIV/0!</v>
      </c>
      <c r="G7" s="34" t="s">
        <v>179</v>
      </c>
    </row>
    <row r="8" spans="1:7" ht="36" customHeight="1" x14ac:dyDescent="0.15">
      <c r="A8" s="3">
        <v>6</v>
      </c>
      <c r="B8" s="19" t="s">
        <v>161</v>
      </c>
      <c r="C8" s="3" t="s">
        <v>101</v>
      </c>
      <c r="D8" s="32"/>
      <c r="E8" s="32"/>
      <c r="F8" s="68" t="e">
        <f t="shared" si="0"/>
        <v>#DIV/0!</v>
      </c>
      <c r="G8" s="21" t="s">
        <v>180</v>
      </c>
    </row>
    <row r="9" spans="1:7" ht="37.5" customHeight="1" x14ac:dyDescent="0.15">
      <c r="A9" s="3">
        <v>7</v>
      </c>
      <c r="B9" s="19" t="s">
        <v>162</v>
      </c>
      <c r="C9" s="3" t="s">
        <v>101</v>
      </c>
      <c r="D9" s="32"/>
      <c r="E9" s="32"/>
      <c r="F9" s="68" t="e">
        <f t="shared" si="0"/>
        <v>#DIV/0!</v>
      </c>
      <c r="G9" s="21" t="s">
        <v>181</v>
      </c>
    </row>
    <row r="10" spans="1:7" ht="35.1" customHeight="1" x14ac:dyDescent="0.15">
      <c r="A10" s="3">
        <v>8</v>
      </c>
      <c r="B10" s="19" t="s">
        <v>163</v>
      </c>
      <c r="C10" s="3" t="s">
        <v>166</v>
      </c>
      <c r="D10" s="19" t="e">
        <f>D6*10000/'表4 在校生情况'!M7</f>
        <v>#DIV/0!</v>
      </c>
      <c r="E10" s="19" t="e">
        <f>E6*10000/'表4 在校生情况'!M8</f>
        <v>#DIV/0!</v>
      </c>
      <c r="F10" s="68" t="e">
        <f>(E10-D10)/E10*100</f>
        <v>#DIV/0!</v>
      </c>
      <c r="G10" s="19"/>
    </row>
    <row r="11" spans="1:7" ht="35.1" customHeight="1" x14ac:dyDescent="0.15">
      <c r="A11" s="3">
        <v>9</v>
      </c>
      <c r="B11" s="19" t="s">
        <v>164</v>
      </c>
      <c r="C11" s="3" t="s">
        <v>166</v>
      </c>
      <c r="D11" s="19" t="e">
        <f>D8*10000/'表4 在校生情况'!M7</f>
        <v>#DIV/0!</v>
      </c>
      <c r="E11" s="19" t="e">
        <f>E8*10000/'表4 在校生情况'!M8</f>
        <v>#DIV/0!</v>
      </c>
      <c r="F11" s="68" t="e">
        <f t="shared" si="0"/>
        <v>#DIV/0!</v>
      </c>
      <c r="G11" s="19"/>
    </row>
    <row r="12" spans="1:7" ht="35.1" customHeight="1" x14ac:dyDescent="0.15">
      <c r="A12" s="3">
        <v>10</v>
      </c>
      <c r="B12" s="19" t="s">
        <v>165</v>
      </c>
      <c r="C12" s="3" t="s">
        <v>166</v>
      </c>
      <c r="D12" s="19" t="e">
        <f>D9*10000/'表4 在校生情况'!M7</f>
        <v>#DIV/0!</v>
      </c>
      <c r="E12" s="19" t="e">
        <f>E9*10000/'表4 在校生情况'!M8</f>
        <v>#DIV/0!</v>
      </c>
      <c r="F12" s="68" t="e">
        <f t="shared" si="0"/>
        <v>#DIV/0!</v>
      </c>
      <c r="G12" s="19"/>
    </row>
    <row r="13" spans="1:7" ht="22.5" customHeight="1" x14ac:dyDescent="0.15">
      <c r="A13" s="31"/>
      <c r="B13" s="30"/>
      <c r="C13" s="31"/>
      <c r="D13" s="30"/>
      <c r="E13" s="30"/>
      <c r="F13" s="30"/>
      <c r="G13" s="30"/>
    </row>
  </sheetData>
  <sheetProtection password="CE28" sheet="1" objects="1" scenarios="1" insertColumns="0" insertRows="0"/>
  <protectedRanges>
    <protectedRange sqref="D3:E9 G1" name="区域1"/>
  </protectedRanges>
  <mergeCells count="2">
    <mergeCell ref="A1:B1"/>
    <mergeCell ref="D1:E1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portrait" r:id="rId1"/>
  <ignoredErrors>
    <ignoredError sqref="F3:F12 D12 D10 D11 E10:E12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3:A56"/>
  <sheetViews>
    <sheetView workbookViewId="0">
      <selection activeCell="C10" sqref="C10"/>
    </sheetView>
  </sheetViews>
  <sheetFormatPr defaultRowHeight="13.5" x14ac:dyDescent="0.15"/>
  <sheetData>
    <row r="43" s="59" customFormat="1" x14ac:dyDescent="0.15"/>
    <row r="44" s="59" customFormat="1" x14ac:dyDescent="0.15"/>
    <row r="45" s="59" customFormat="1" x14ac:dyDescent="0.15"/>
    <row r="46" s="59" customFormat="1" x14ac:dyDescent="0.15"/>
    <row r="47" s="59" customFormat="1" x14ac:dyDescent="0.15"/>
    <row r="48" s="59" customFormat="1" x14ac:dyDescent="0.15"/>
    <row r="49" s="59" customFormat="1" x14ac:dyDescent="0.15"/>
    <row r="50" s="59" customFormat="1" x14ac:dyDescent="0.15"/>
    <row r="51" s="59" customFormat="1" x14ac:dyDescent="0.15"/>
    <row r="52" s="59" customFormat="1" x14ac:dyDescent="0.15"/>
    <row r="53" s="59" customFormat="1" x14ac:dyDescent="0.15"/>
    <row r="54" s="59" customFormat="1" x14ac:dyDescent="0.15"/>
    <row r="55" s="59" customFormat="1" x14ac:dyDescent="0.15"/>
    <row r="56" s="59" customFormat="1" x14ac:dyDescent="0.15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H1" sqref="H1:M1"/>
    </sheetView>
  </sheetViews>
  <sheetFormatPr defaultRowHeight="12" x14ac:dyDescent="0.15"/>
  <cols>
    <col min="1" max="1" width="4.375" style="1" customWidth="1"/>
    <col min="2" max="2" width="13.125" style="45" customWidth="1"/>
    <col min="3" max="3" width="5.5" style="1" customWidth="1"/>
    <col min="4" max="4" width="6.625" style="2" customWidth="1"/>
    <col min="5" max="5" width="14.375" style="2" customWidth="1"/>
    <col min="6" max="6" width="15.625" style="2" customWidth="1"/>
    <col min="7" max="7" width="16" style="2" customWidth="1"/>
    <col min="8" max="8" width="14.875" style="2" customWidth="1"/>
    <col min="9" max="9" width="6.875" style="2" customWidth="1"/>
    <col min="10" max="10" width="6.875" style="1" customWidth="1"/>
    <col min="11" max="11" width="7.5" style="1" customWidth="1"/>
    <col min="12" max="12" width="6.125" style="1" customWidth="1"/>
    <col min="13" max="13" width="7.625" style="1" customWidth="1"/>
    <col min="14" max="14" width="8" style="1" customWidth="1"/>
    <col min="15" max="16384" width="9" style="1"/>
  </cols>
  <sheetData>
    <row r="1" spans="1:13" ht="27" customHeight="1" x14ac:dyDescent="0.15">
      <c r="A1" s="78" t="s">
        <v>174</v>
      </c>
      <c r="B1" s="78"/>
      <c r="C1" s="78"/>
      <c r="D1" s="39"/>
      <c r="E1" s="39"/>
      <c r="F1" s="39"/>
      <c r="G1" s="39" t="s">
        <v>209</v>
      </c>
      <c r="H1" s="83"/>
      <c r="I1" s="83"/>
      <c r="J1" s="83"/>
      <c r="K1" s="83"/>
      <c r="L1" s="83"/>
      <c r="M1" s="83"/>
    </row>
    <row r="2" spans="1:13" ht="36" x14ac:dyDescent="0.15">
      <c r="A2" s="40" t="s">
        <v>15</v>
      </c>
      <c r="B2" s="40" t="s">
        <v>0</v>
      </c>
      <c r="C2" s="44" t="s">
        <v>171</v>
      </c>
      <c r="D2" s="40" t="s">
        <v>195</v>
      </c>
      <c r="E2" s="40" t="s">
        <v>202</v>
      </c>
      <c r="F2" s="40" t="s">
        <v>208</v>
      </c>
      <c r="G2" s="40" t="s">
        <v>13</v>
      </c>
      <c r="H2" s="44" t="s">
        <v>14</v>
      </c>
      <c r="I2" s="40" t="s">
        <v>142</v>
      </c>
      <c r="J2" s="40" t="s">
        <v>143</v>
      </c>
      <c r="K2" s="40" t="s">
        <v>145</v>
      </c>
      <c r="L2" s="40" t="s">
        <v>144</v>
      </c>
      <c r="M2" s="40" t="s">
        <v>146</v>
      </c>
    </row>
    <row r="3" spans="1:13" ht="36" x14ac:dyDescent="0.15">
      <c r="A3" s="40">
        <v>1</v>
      </c>
      <c r="B3" s="29" t="s">
        <v>1</v>
      </c>
      <c r="C3" s="42"/>
      <c r="D3" s="43"/>
      <c r="E3" s="33" t="s">
        <v>261</v>
      </c>
      <c r="F3" s="33" t="s">
        <v>261</v>
      </c>
      <c r="G3" s="33" t="s">
        <v>16</v>
      </c>
      <c r="H3" s="62" t="s">
        <v>261</v>
      </c>
      <c r="I3" s="10"/>
      <c r="J3" s="10"/>
      <c r="K3" s="8" t="e">
        <f>J3/I3*100</f>
        <v>#DIV/0!</v>
      </c>
      <c r="L3" s="10"/>
      <c r="M3" s="8" t="e">
        <f>L3/I3*100</f>
        <v>#DIV/0!</v>
      </c>
    </row>
    <row r="4" spans="1:13" ht="22.5" customHeight="1" x14ac:dyDescent="0.15">
      <c r="A4" s="40">
        <v>2</v>
      </c>
      <c r="B4" s="29" t="s">
        <v>2</v>
      </c>
      <c r="C4" s="42"/>
      <c r="D4" s="43"/>
      <c r="E4" s="33" t="s">
        <v>150</v>
      </c>
      <c r="F4" s="33" t="s">
        <v>150</v>
      </c>
      <c r="G4" s="33" t="s">
        <v>150</v>
      </c>
      <c r="H4" s="62" t="s">
        <v>196</v>
      </c>
      <c r="I4" s="10"/>
      <c r="J4" s="10"/>
      <c r="K4" s="8" t="e">
        <f t="shared" ref="K4:K14" si="0">J4/I4*100</f>
        <v>#DIV/0!</v>
      </c>
      <c r="L4" s="10"/>
      <c r="M4" s="8" t="e">
        <f t="shared" ref="M4:M14" si="1">L4/I4*100</f>
        <v>#DIV/0!</v>
      </c>
    </row>
    <row r="5" spans="1:13" ht="22.5" customHeight="1" x14ac:dyDescent="0.15">
      <c r="A5" s="40">
        <v>3</v>
      </c>
      <c r="B5" s="29" t="s">
        <v>3</v>
      </c>
      <c r="C5" s="42"/>
      <c r="D5" s="43"/>
      <c r="E5" s="33" t="s">
        <v>150</v>
      </c>
      <c r="F5" s="33" t="s">
        <v>150</v>
      </c>
      <c r="G5" s="33" t="s">
        <v>150</v>
      </c>
      <c r="H5" s="62" t="s">
        <v>196</v>
      </c>
      <c r="I5" s="10"/>
      <c r="J5" s="10"/>
      <c r="K5" s="8" t="e">
        <f t="shared" si="0"/>
        <v>#DIV/0!</v>
      </c>
      <c r="L5" s="10"/>
      <c r="M5" s="8" t="e">
        <f t="shared" si="1"/>
        <v>#DIV/0!</v>
      </c>
    </row>
    <row r="6" spans="1:13" ht="22.5" customHeight="1" x14ac:dyDescent="0.15">
      <c r="A6" s="40">
        <v>4</v>
      </c>
      <c r="B6" s="29" t="s">
        <v>4</v>
      </c>
      <c r="C6" s="42"/>
      <c r="D6" s="43"/>
      <c r="E6" s="33" t="s">
        <v>150</v>
      </c>
      <c r="F6" s="33" t="s">
        <v>150</v>
      </c>
      <c r="G6" s="33" t="s">
        <v>150</v>
      </c>
      <c r="H6" s="62" t="s">
        <v>196</v>
      </c>
      <c r="I6" s="10"/>
      <c r="J6" s="10"/>
      <c r="K6" s="8" t="e">
        <f t="shared" si="0"/>
        <v>#DIV/0!</v>
      </c>
      <c r="L6" s="10"/>
      <c r="M6" s="8" t="e">
        <f t="shared" si="1"/>
        <v>#DIV/0!</v>
      </c>
    </row>
    <row r="7" spans="1:13" ht="22.5" customHeight="1" x14ac:dyDescent="0.15">
      <c r="A7" s="40">
        <v>5</v>
      </c>
      <c r="B7" s="29" t="s">
        <v>5</v>
      </c>
      <c r="C7" s="42"/>
      <c r="D7" s="43"/>
      <c r="E7" s="33" t="s">
        <v>150</v>
      </c>
      <c r="F7" s="33" t="s">
        <v>150</v>
      </c>
      <c r="G7" s="33" t="s">
        <v>150</v>
      </c>
      <c r="H7" s="62" t="s">
        <v>196</v>
      </c>
      <c r="I7" s="10"/>
      <c r="J7" s="10"/>
      <c r="K7" s="8" t="e">
        <f t="shared" si="0"/>
        <v>#DIV/0!</v>
      </c>
      <c r="L7" s="10"/>
      <c r="M7" s="8" t="e">
        <f t="shared" si="1"/>
        <v>#DIV/0!</v>
      </c>
    </row>
    <row r="8" spans="1:13" ht="22.5" customHeight="1" x14ac:dyDescent="0.15">
      <c r="A8" s="40">
        <v>6</v>
      </c>
      <c r="B8" s="29" t="s">
        <v>6</v>
      </c>
      <c r="C8" s="42"/>
      <c r="D8" s="43"/>
      <c r="E8" s="33" t="s">
        <v>150</v>
      </c>
      <c r="F8" s="33" t="s">
        <v>150</v>
      </c>
      <c r="G8" s="33" t="s">
        <v>150</v>
      </c>
      <c r="H8" s="62" t="s">
        <v>196</v>
      </c>
      <c r="I8" s="10"/>
      <c r="J8" s="10"/>
      <c r="K8" s="8" t="e">
        <f t="shared" si="0"/>
        <v>#DIV/0!</v>
      </c>
      <c r="L8" s="10"/>
      <c r="M8" s="8" t="e">
        <f t="shared" si="1"/>
        <v>#DIV/0!</v>
      </c>
    </row>
    <row r="9" spans="1:13" ht="22.5" customHeight="1" x14ac:dyDescent="0.15">
      <c r="A9" s="40">
        <v>7</v>
      </c>
      <c r="B9" s="29" t="s">
        <v>7</v>
      </c>
      <c r="C9" s="42"/>
      <c r="D9" s="43"/>
      <c r="E9" s="33" t="s">
        <v>150</v>
      </c>
      <c r="F9" s="33" t="s">
        <v>150</v>
      </c>
      <c r="G9" s="33" t="s">
        <v>150</v>
      </c>
      <c r="H9" s="62" t="s">
        <v>196</v>
      </c>
      <c r="I9" s="10"/>
      <c r="J9" s="10"/>
      <c r="K9" s="8" t="e">
        <f t="shared" si="0"/>
        <v>#DIV/0!</v>
      </c>
      <c r="L9" s="10"/>
      <c r="M9" s="8" t="e">
        <f t="shared" si="1"/>
        <v>#DIV/0!</v>
      </c>
    </row>
    <row r="10" spans="1:13" ht="22.5" customHeight="1" x14ac:dyDescent="0.15">
      <c r="A10" s="40">
        <v>8</v>
      </c>
      <c r="B10" s="29" t="s">
        <v>8</v>
      </c>
      <c r="C10" s="42"/>
      <c r="D10" s="43"/>
      <c r="E10" s="33" t="s">
        <v>150</v>
      </c>
      <c r="F10" s="33" t="s">
        <v>150</v>
      </c>
      <c r="G10" s="33" t="s">
        <v>150</v>
      </c>
      <c r="H10" s="62" t="s">
        <v>196</v>
      </c>
      <c r="I10" s="10"/>
      <c r="J10" s="10"/>
      <c r="K10" s="8" t="e">
        <f t="shared" si="0"/>
        <v>#DIV/0!</v>
      </c>
      <c r="L10" s="10"/>
      <c r="M10" s="8" t="e">
        <f t="shared" si="1"/>
        <v>#DIV/0!</v>
      </c>
    </row>
    <row r="11" spans="1:13" ht="22.5" customHeight="1" x14ac:dyDescent="0.15">
      <c r="A11" s="40">
        <v>9</v>
      </c>
      <c r="B11" s="29" t="s">
        <v>9</v>
      </c>
      <c r="C11" s="42"/>
      <c r="D11" s="43"/>
      <c r="E11" s="33" t="s">
        <v>150</v>
      </c>
      <c r="F11" s="33" t="s">
        <v>150</v>
      </c>
      <c r="G11" s="33" t="s">
        <v>150</v>
      </c>
      <c r="H11" s="62" t="s">
        <v>196</v>
      </c>
      <c r="I11" s="10"/>
      <c r="J11" s="10"/>
      <c r="K11" s="8" t="e">
        <f t="shared" si="0"/>
        <v>#DIV/0!</v>
      </c>
      <c r="L11" s="10"/>
      <c r="M11" s="8" t="e">
        <f t="shared" si="1"/>
        <v>#DIV/0!</v>
      </c>
    </row>
    <row r="12" spans="1:13" ht="22.5" customHeight="1" x14ac:dyDescent="0.15">
      <c r="A12" s="40">
        <v>10</v>
      </c>
      <c r="B12" s="29" t="s">
        <v>10</v>
      </c>
      <c r="C12" s="42"/>
      <c r="D12" s="43"/>
      <c r="E12" s="33" t="s">
        <v>150</v>
      </c>
      <c r="F12" s="33" t="s">
        <v>150</v>
      </c>
      <c r="G12" s="33" t="s">
        <v>150</v>
      </c>
      <c r="H12" s="62" t="s">
        <v>196</v>
      </c>
      <c r="I12" s="10"/>
      <c r="J12" s="10"/>
      <c r="K12" s="8" t="e">
        <f t="shared" si="0"/>
        <v>#DIV/0!</v>
      </c>
      <c r="L12" s="10"/>
      <c r="M12" s="8" t="e">
        <f t="shared" si="1"/>
        <v>#DIV/0!</v>
      </c>
    </row>
    <row r="13" spans="1:13" ht="22.5" customHeight="1" x14ac:dyDescent="0.15">
      <c r="A13" s="40">
        <v>11</v>
      </c>
      <c r="B13" s="29" t="s">
        <v>11</v>
      </c>
      <c r="C13" s="42"/>
      <c r="D13" s="43"/>
      <c r="E13" s="33" t="s">
        <v>150</v>
      </c>
      <c r="F13" s="33" t="s">
        <v>150</v>
      </c>
      <c r="G13" s="33" t="s">
        <v>150</v>
      </c>
      <c r="H13" s="62" t="s">
        <v>196</v>
      </c>
      <c r="I13" s="10"/>
      <c r="J13" s="10"/>
      <c r="K13" s="8" t="e">
        <f t="shared" si="0"/>
        <v>#DIV/0!</v>
      </c>
      <c r="L13" s="10"/>
      <c r="M13" s="8" t="e">
        <f t="shared" si="1"/>
        <v>#DIV/0!</v>
      </c>
    </row>
    <row r="14" spans="1:13" ht="36" x14ac:dyDescent="0.15">
      <c r="A14" s="40">
        <v>12</v>
      </c>
      <c r="B14" s="29" t="s">
        <v>12</v>
      </c>
      <c r="C14" s="42"/>
      <c r="D14" s="43"/>
      <c r="E14" s="33" t="s">
        <v>16</v>
      </c>
      <c r="F14" s="33" t="s">
        <v>16</v>
      </c>
      <c r="G14" s="33" t="s">
        <v>16</v>
      </c>
      <c r="H14" s="62" t="s">
        <v>197</v>
      </c>
      <c r="I14" s="10"/>
      <c r="J14" s="10"/>
      <c r="K14" s="8" t="e">
        <f t="shared" si="0"/>
        <v>#DIV/0!</v>
      </c>
      <c r="L14" s="10"/>
      <c r="M14" s="8" t="e">
        <f t="shared" si="1"/>
        <v>#DIV/0!</v>
      </c>
    </row>
    <row r="15" spans="1:13" ht="30.75" customHeight="1" x14ac:dyDescent="0.15">
      <c r="A15" s="87" t="s">
        <v>254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</row>
  </sheetData>
  <sheetProtection password="CE28" sheet="1" objects="1" scenarios="1"/>
  <protectedRanges>
    <protectedRange sqref="H1:M1" name="区域2"/>
    <protectedRange sqref="C3:J14 L3:L14" name="区域1"/>
  </protectedRanges>
  <mergeCells count="3">
    <mergeCell ref="H1:M1"/>
    <mergeCell ref="A15:M15"/>
    <mergeCell ref="A1:C1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8" sqref="J8"/>
    </sheetView>
  </sheetViews>
  <sheetFormatPr defaultRowHeight="12" x14ac:dyDescent="0.15"/>
  <cols>
    <col min="1" max="1" width="6.75" style="1" customWidth="1"/>
    <col min="2" max="2" width="2.25" style="1" customWidth="1"/>
    <col min="3" max="3" width="6" style="2" customWidth="1"/>
    <col min="4" max="4" width="8.875" style="2" customWidth="1"/>
    <col min="5" max="5" width="19.625" style="2" customWidth="1"/>
    <col min="6" max="6" width="18.75" style="2" customWidth="1"/>
    <col min="7" max="7" width="6.625" style="1" customWidth="1"/>
    <col min="8" max="8" width="7.5" style="1" customWidth="1"/>
    <col min="9" max="9" width="6.125" style="1" customWidth="1"/>
    <col min="10" max="10" width="7.625" style="1" customWidth="1"/>
    <col min="11" max="11" width="8" style="1" customWidth="1"/>
    <col min="12" max="16384" width="9" style="1"/>
  </cols>
  <sheetData>
    <row r="1" spans="1:11" ht="33.75" customHeight="1" x14ac:dyDescent="0.15">
      <c r="A1" s="78" t="s">
        <v>175</v>
      </c>
      <c r="B1" s="78"/>
      <c r="C1" s="78"/>
      <c r="D1" s="78"/>
      <c r="E1" s="30" t="s">
        <v>206</v>
      </c>
      <c r="F1" s="47"/>
      <c r="G1" s="30"/>
      <c r="H1" s="30"/>
      <c r="I1" s="30"/>
      <c r="J1" s="30"/>
      <c r="K1" s="30"/>
    </row>
    <row r="2" spans="1:11" ht="22.5" customHeight="1" x14ac:dyDescent="0.15">
      <c r="A2" s="3">
        <v>1</v>
      </c>
      <c r="B2" s="74" t="s">
        <v>47</v>
      </c>
      <c r="C2" s="88"/>
      <c r="D2" s="88"/>
      <c r="E2" s="75"/>
      <c r="F2" s="32"/>
      <c r="G2" s="30"/>
      <c r="H2" s="30"/>
      <c r="I2" s="30"/>
      <c r="J2" s="30"/>
      <c r="K2" s="30"/>
    </row>
    <row r="3" spans="1:11" ht="22.5" customHeight="1" x14ac:dyDescent="0.15">
      <c r="A3" s="3">
        <v>2</v>
      </c>
      <c r="B3" s="74" t="s">
        <v>151</v>
      </c>
      <c r="C3" s="88"/>
      <c r="D3" s="88"/>
      <c r="E3" s="75"/>
      <c r="F3" s="32"/>
      <c r="G3" s="30"/>
      <c r="H3" s="30"/>
      <c r="I3" s="30"/>
      <c r="J3" s="30"/>
      <c r="K3" s="30"/>
    </row>
    <row r="4" spans="1:11" ht="22.5" customHeight="1" x14ac:dyDescent="0.15">
      <c r="A4" s="3">
        <v>3</v>
      </c>
      <c r="B4" s="74" t="s">
        <v>152</v>
      </c>
      <c r="C4" s="88"/>
      <c r="D4" s="88"/>
      <c r="E4" s="75"/>
      <c r="F4" s="32"/>
      <c r="G4" s="30"/>
      <c r="H4" s="30"/>
      <c r="I4" s="30"/>
      <c r="J4" s="30"/>
      <c r="K4" s="30"/>
    </row>
    <row r="5" spans="1:11" ht="22.5" customHeight="1" x14ac:dyDescent="0.15">
      <c r="A5" s="3">
        <v>4</v>
      </c>
      <c r="B5" s="74" t="s">
        <v>147</v>
      </c>
      <c r="C5" s="88"/>
      <c r="D5" s="88"/>
      <c r="E5" s="75"/>
      <c r="F5" s="32"/>
      <c r="G5" s="30"/>
      <c r="H5" s="30"/>
      <c r="I5" s="30"/>
      <c r="J5" s="30"/>
      <c r="K5" s="30"/>
    </row>
    <row r="6" spans="1:11" ht="22.5" customHeight="1" x14ac:dyDescent="0.15">
      <c r="A6" s="3">
        <v>5</v>
      </c>
      <c r="B6" s="74" t="s">
        <v>148</v>
      </c>
      <c r="C6" s="88"/>
      <c r="D6" s="88"/>
      <c r="E6" s="75"/>
      <c r="F6" s="32"/>
      <c r="G6" s="30"/>
      <c r="H6" s="30"/>
      <c r="I6" s="30"/>
      <c r="J6" s="30"/>
      <c r="K6" s="30"/>
    </row>
    <row r="7" spans="1:11" ht="22.5" customHeight="1" x14ac:dyDescent="0.15">
      <c r="A7" s="3">
        <v>6</v>
      </c>
      <c r="B7" s="74" t="s">
        <v>149</v>
      </c>
      <c r="C7" s="88"/>
      <c r="D7" s="88"/>
      <c r="E7" s="75"/>
      <c r="F7" s="32"/>
      <c r="G7" s="30"/>
      <c r="H7" s="30"/>
      <c r="I7" s="30"/>
      <c r="J7" s="30"/>
      <c r="K7" s="30"/>
    </row>
    <row r="8" spans="1:11" ht="22.5" customHeight="1" x14ac:dyDescent="0.15">
      <c r="A8" s="3">
        <v>7</v>
      </c>
      <c r="B8" s="74" t="s">
        <v>153</v>
      </c>
      <c r="C8" s="88"/>
      <c r="D8" s="88"/>
      <c r="E8" s="75"/>
      <c r="F8" s="32"/>
      <c r="G8" s="30"/>
      <c r="H8" s="30"/>
      <c r="I8" s="30"/>
      <c r="J8" s="30"/>
      <c r="K8" s="30"/>
    </row>
    <row r="9" spans="1:11" ht="22.5" customHeight="1" x14ac:dyDescent="0.15">
      <c r="A9" s="3">
        <v>8</v>
      </c>
      <c r="B9" s="74" t="s">
        <v>154</v>
      </c>
      <c r="C9" s="88"/>
      <c r="D9" s="88"/>
      <c r="E9" s="75"/>
      <c r="F9" s="32"/>
      <c r="G9" s="30"/>
      <c r="H9" s="30"/>
      <c r="I9" s="30"/>
      <c r="J9" s="30"/>
      <c r="K9" s="30"/>
    </row>
    <row r="12" spans="1:11" x14ac:dyDescent="0.15">
      <c r="C12" s="1"/>
    </row>
  </sheetData>
  <sheetProtection password="CE28" sheet="1" objects="1" scenarios="1"/>
  <protectedRanges>
    <protectedRange sqref="F1:F9" name="区域1"/>
  </protectedRanges>
  <customSheetViews>
    <customSheetView guid="{D0EA4123-D230-4ABC-BCEC-0905EFF0B157}">
      <selection activeCell="H7" sqref="H7"/>
      <pageMargins left="0.7" right="0.7" top="0.75" bottom="0.75" header="0.3" footer="0.3"/>
      <pageSetup paperSize="9" orientation="portrait" r:id="rId1"/>
    </customSheetView>
  </customSheetViews>
  <mergeCells count="9">
    <mergeCell ref="B7:E7"/>
    <mergeCell ref="B8:E8"/>
    <mergeCell ref="B9:E9"/>
    <mergeCell ref="A1:D1"/>
    <mergeCell ref="B2:E2"/>
    <mergeCell ref="B3:E3"/>
    <mergeCell ref="B4:E4"/>
    <mergeCell ref="B5:E5"/>
    <mergeCell ref="B6:E6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J3" sqref="J3 J9"/>
    </sheetView>
  </sheetViews>
  <sheetFormatPr defaultRowHeight="12" x14ac:dyDescent="0.15"/>
  <cols>
    <col min="1" max="1" width="3.375" style="5" customWidth="1"/>
    <col min="2" max="2" width="13.875" style="6" customWidth="1"/>
    <col min="3" max="3" width="9" style="6" customWidth="1"/>
    <col min="4" max="4" width="11.75" style="6" customWidth="1"/>
    <col min="5" max="5" width="9.875" style="6" customWidth="1"/>
    <col min="6" max="6" width="9.375" style="6" customWidth="1"/>
    <col min="7" max="7" width="8.75" style="6" customWidth="1"/>
    <col min="8" max="8" width="8.25" style="6" customWidth="1"/>
    <col min="9" max="9" width="9" style="6" customWidth="1"/>
    <col min="10" max="10" width="9.75" style="6" customWidth="1"/>
    <col min="11" max="11" width="10.875" style="6" customWidth="1"/>
    <col min="12" max="12" width="9" style="6" customWidth="1"/>
    <col min="13" max="13" width="8" style="5" customWidth="1"/>
    <col min="14" max="16384" width="9" style="5"/>
  </cols>
  <sheetData>
    <row r="1" spans="1:13" ht="27.75" customHeight="1" x14ac:dyDescent="0.15">
      <c r="A1" s="90" t="s">
        <v>176</v>
      </c>
      <c r="B1" s="90"/>
      <c r="C1" s="90"/>
      <c r="D1" s="90"/>
      <c r="E1" s="51"/>
      <c r="F1" s="51"/>
      <c r="G1" s="91" t="s">
        <v>206</v>
      </c>
      <c r="H1" s="91"/>
      <c r="I1" s="92"/>
      <c r="J1" s="92"/>
      <c r="K1" s="92"/>
      <c r="L1" s="92"/>
      <c r="M1" s="92"/>
    </row>
    <row r="2" spans="1:13" ht="24" x14ac:dyDescent="0.15">
      <c r="A2" s="8"/>
      <c r="B2" s="44" t="s">
        <v>50</v>
      </c>
      <c r="C2" s="44"/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7" t="s">
        <v>29</v>
      </c>
    </row>
    <row r="3" spans="1:13" ht="23.25" customHeight="1" x14ac:dyDescent="0.15">
      <c r="A3" s="93">
        <v>1</v>
      </c>
      <c r="B3" s="79" t="s">
        <v>28</v>
      </c>
      <c r="C3" s="44" t="s">
        <v>199</v>
      </c>
      <c r="D3" s="9"/>
      <c r="E3" s="9"/>
      <c r="F3" s="9"/>
      <c r="G3" s="9"/>
      <c r="H3" s="9"/>
      <c r="I3" s="9"/>
      <c r="J3" s="9"/>
      <c r="K3" s="9"/>
      <c r="L3" s="9"/>
      <c r="M3" s="8">
        <f t="shared" ref="M3:M8" si="0">SUM(D3:L3)</f>
        <v>0</v>
      </c>
    </row>
    <row r="4" spans="1:13" ht="23.25" customHeight="1" x14ac:dyDescent="0.15">
      <c r="A4" s="94"/>
      <c r="B4" s="81"/>
      <c r="C4" s="44" t="s">
        <v>200</v>
      </c>
      <c r="D4" s="9"/>
      <c r="E4" s="9"/>
      <c r="F4" s="9"/>
      <c r="G4" s="9"/>
      <c r="H4" s="9"/>
      <c r="I4" s="9"/>
      <c r="J4" s="9"/>
      <c r="K4" s="9"/>
      <c r="L4" s="9"/>
      <c r="M4" s="8">
        <f t="shared" si="0"/>
        <v>0</v>
      </c>
    </row>
    <row r="5" spans="1:13" ht="23.25" customHeight="1" x14ac:dyDescent="0.15">
      <c r="A5" s="93">
        <v>2</v>
      </c>
      <c r="B5" s="79" t="s">
        <v>198</v>
      </c>
      <c r="C5" s="44" t="s">
        <v>199</v>
      </c>
      <c r="D5" s="3" t="e">
        <f>D3/M3*100</f>
        <v>#DIV/0!</v>
      </c>
      <c r="E5" s="3" t="e">
        <f>E3/M3*100</f>
        <v>#DIV/0!</v>
      </c>
      <c r="F5" s="3" t="e">
        <f>F3/M3*100</f>
        <v>#DIV/0!</v>
      </c>
      <c r="G5" s="3" t="e">
        <f>G3/M3*100</f>
        <v>#DIV/0!</v>
      </c>
      <c r="H5" s="3" t="e">
        <f>H3/M3*100</f>
        <v>#DIV/0!</v>
      </c>
      <c r="I5" s="3" t="e">
        <f>I3/M3*100</f>
        <v>#DIV/0!</v>
      </c>
      <c r="J5" s="3" t="e">
        <f>J3/M3*100</f>
        <v>#DIV/0!</v>
      </c>
      <c r="K5" s="3" t="e">
        <f>K3/M3*100</f>
        <v>#DIV/0!</v>
      </c>
      <c r="L5" s="3" t="e">
        <f>L3/M3*100</f>
        <v>#DIV/0!</v>
      </c>
      <c r="M5" s="8" t="e">
        <f t="shared" si="0"/>
        <v>#DIV/0!</v>
      </c>
    </row>
    <row r="6" spans="1:13" ht="23.25" customHeight="1" x14ac:dyDescent="0.15">
      <c r="A6" s="94"/>
      <c r="B6" s="81"/>
      <c r="C6" s="44" t="s">
        <v>200</v>
      </c>
      <c r="D6" s="40" t="e">
        <f>D4/M4*100</f>
        <v>#DIV/0!</v>
      </c>
      <c r="E6" s="40" t="e">
        <f>E4/M4*100</f>
        <v>#DIV/0!</v>
      </c>
      <c r="F6" s="40" t="e">
        <f>F4/M4*100</f>
        <v>#DIV/0!</v>
      </c>
      <c r="G6" s="40" t="e">
        <f>G4/M4*100</f>
        <v>#DIV/0!</v>
      </c>
      <c r="H6" s="40" t="e">
        <f>H4/M4*100</f>
        <v>#DIV/0!</v>
      </c>
      <c r="I6" s="40" t="e">
        <f>I4/M4*100</f>
        <v>#DIV/0!</v>
      </c>
      <c r="J6" s="40" t="e">
        <f>J4/M4*100</f>
        <v>#DIV/0!</v>
      </c>
      <c r="K6" s="40" t="e">
        <f>K4/M4*100</f>
        <v>#DIV/0!</v>
      </c>
      <c r="L6" s="40" t="e">
        <f>L4/M4*100</f>
        <v>#DIV/0!</v>
      </c>
      <c r="M6" s="8" t="e">
        <f t="shared" si="0"/>
        <v>#DIV/0!</v>
      </c>
    </row>
    <row r="7" spans="1:13" ht="21.75" customHeight="1" x14ac:dyDescent="0.15">
      <c r="A7" s="93">
        <v>3</v>
      </c>
      <c r="B7" s="79" t="s">
        <v>48</v>
      </c>
      <c r="C7" s="44" t="s">
        <v>199</v>
      </c>
      <c r="D7" s="7">
        <f>D3*D9</f>
        <v>0</v>
      </c>
      <c r="E7" s="7">
        <f t="shared" ref="E7:L7" si="1">E3*E9</f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  <c r="K7" s="7">
        <f t="shared" si="1"/>
        <v>0</v>
      </c>
      <c r="L7" s="7">
        <f t="shared" si="1"/>
        <v>0</v>
      </c>
      <c r="M7" s="8">
        <f t="shared" si="0"/>
        <v>0</v>
      </c>
    </row>
    <row r="8" spans="1:13" ht="21.75" customHeight="1" x14ac:dyDescent="0.15">
      <c r="A8" s="94"/>
      <c r="B8" s="81"/>
      <c r="C8" s="44" t="s">
        <v>200</v>
      </c>
      <c r="D8" s="41">
        <f>D4*D9</f>
        <v>0</v>
      </c>
      <c r="E8" s="41">
        <f t="shared" ref="E8:L8" si="2">E4*E9</f>
        <v>0</v>
      </c>
      <c r="F8" s="41">
        <f t="shared" si="2"/>
        <v>0</v>
      </c>
      <c r="G8" s="41">
        <f t="shared" si="2"/>
        <v>0</v>
      </c>
      <c r="H8" s="41">
        <f t="shared" si="2"/>
        <v>0</v>
      </c>
      <c r="I8" s="41">
        <f t="shared" si="2"/>
        <v>0</v>
      </c>
      <c r="J8" s="41">
        <f t="shared" si="2"/>
        <v>0</v>
      </c>
      <c r="K8" s="41">
        <f t="shared" si="2"/>
        <v>0</v>
      </c>
      <c r="L8" s="41">
        <f t="shared" si="2"/>
        <v>0</v>
      </c>
      <c r="M8" s="8">
        <f t="shared" si="0"/>
        <v>0</v>
      </c>
    </row>
    <row r="9" spans="1:13" ht="21" customHeight="1" x14ac:dyDescent="0.15">
      <c r="A9" s="7">
        <v>4</v>
      </c>
      <c r="B9" s="44" t="s">
        <v>49</v>
      </c>
      <c r="C9" s="44"/>
      <c r="D9" s="7">
        <v>1</v>
      </c>
      <c r="E9" s="7">
        <v>1.5</v>
      </c>
      <c r="F9" s="7">
        <v>2</v>
      </c>
      <c r="G9" s="7">
        <v>3</v>
      </c>
      <c r="H9" s="7">
        <v>1</v>
      </c>
      <c r="I9" s="7">
        <v>1</v>
      </c>
      <c r="J9" s="7">
        <v>1</v>
      </c>
      <c r="K9" s="7">
        <v>0.3</v>
      </c>
      <c r="L9" s="7">
        <v>0.1</v>
      </c>
      <c r="M9" s="7" t="s">
        <v>17</v>
      </c>
    </row>
    <row r="10" spans="1:13" ht="76.5" customHeight="1" x14ac:dyDescent="0.15">
      <c r="A10" s="89" t="s">
        <v>252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 ht="24" customHeight="1" x14ac:dyDescent="0.15"/>
    <row r="12" spans="1:13" ht="24" customHeight="1" x14ac:dyDescent="0.15"/>
    <row r="13" spans="1:13" ht="24" customHeight="1" x14ac:dyDescent="0.15"/>
    <row r="14" spans="1:13" ht="24" customHeight="1" x14ac:dyDescent="0.15"/>
    <row r="15" spans="1:13" ht="24" customHeight="1" x14ac:dyDescent="0.15"/>
    <row r="16" spans="1:13" ht="24" customHeight="1" x14ac:dyDescent="0.15"/>
    <row r="17" ht="24" customHeight="1" x14ac:dyDescent="0.15"/>
    <row r="18" ht="18.75" customHeight="1" x14ac:dyDescent="0.15"/>
  </sheetData>
  <sheetProtection password="CE28" sheet="1" objects="1" scenarios="1"/>
  <protectedRanges>
    <protectedRange sqref="D3:L4 I1:M1" name="区域1"/>
  </protectedRanges>
  <customSheetViews>
    <customSheetView guid="{D0EA4123-D230-4ABC-BCEC-0905EFF0B157}">
      <selection activeCell="B2" sqref="B2:J2"/>
      <pageMargins left="0.7" right="0.7" top="0.75" bottom="0.75" header="0.3" footer="0.3"/>
    </customSheetView>
  </customSheetViews>
  <mergeCells count="10">
    <mergeCell ref="A10:M10"/>
    <mergeCell ref="A1:D1"/>
    <mergeCell ref="G1:H1"/>
    <mergeCell ref="I1:M1"/>
    <mergeCell ref="B3:B4"/>
    <mergeCell ref="A3:A4"/>
    <mergeCell ref="B5:B6"/>
    <mergeCell ref="A5:A6"/>
    <mergeCell ref="B7:B8"/>
    <mergeCell ref="A7:A8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landscape" r:id="rId1"/>
  <ignoredErrors>
    <ignoredError sqref="D5:M5 D6:M6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8" sqref="I8"/>
    </sheetView>
  </sheetViews>
  <sheetFormatPr defaultRowHeight="12" x14ac:dyDescent="0.15"/>
  <cols>
    <col min="1" max="1" width="5.125" style="5" customWidth="1"/>
    <col min="2" max="2" width="7.375" style="6" customWidth="1"/>
    <col min="3" max="3" width="17.625" style="6" customWidth="1"/>
    <col min="4" max="4" width="11.25" style="6" customWidth="1"/>
    <col min="5" max="5" width="12.375" style="6" customWidth="1"/>
    <col min="6" max="6" width="13" style="5" customWidth="1"/>
    <col min="7" max="7" width="13.5" style="5" customWidth="1"/>
    <col min="8" max="16384" width="9" style="5"/>
  </cols>
  <sheetData>
    <row r="1" spans="1:7" ht="23.25" customHeight="1" x14ac:dyDescent="0.15">
      <c r="A1" s="96" t="s">
        <v>191</v>
      </c>
      <c r="B1" s="96"/>
      <c r="C1" s="63" t="s">
        <v>206</v>
      </c>
      <c r="D1" s="92"/>
      <c r="E1" s="92"/>
      <c r="F1" s="92"/>
      <c r="G1" s="92"/>
    </row>
    <row r="2" spans="1:7" ht="23.25" customHeight="1" x14ac:dyDescent="0.15">
      <c r="A2" s="41" t="s">
        <v>205</v>
      </c>
      <c r="B2" s="95" t="s">
        <v>204</v>
      </c>
      <c r="C2" s="95"/>
      <c r="D2" s="100" t="s">
        <v>201</v>
      </c>
      <c r="E2" s="100"/>
      <c r="F2" s="100" t="s">
        <v>203</v>
      </c>
      <c r="G2" s="100"/>
    </row>
    <row r="3" spans="1:7" ht="23.25" customHeight="1" x14ac:dyDescent="0.15">
      <c r="A3" s="41">
        <v>1</v>
      </c>
      <c r="B3" s="84" t="s">
        <v>51</v>
      </c>
      <c r="C3" s="86"/>
      <c r="D3" s="97"/>
      <c r="E3" s="97"/>
      <c r="F3" s="97"/>
      <c r="G3" s="97"/>
    </row>
    <row r="4" spans="1:7" ht="23.25" customHeight="1" x14ac:dyDescent="0.15">
      <c r="A4" s="41">
        <v>2</v>
      </c>
      <c r="B4" s="98" t="s">
        <v>30</v>
      </c>
      <c r="C4" s="99"/>
      <c r="D4" s="97"/>
      <c r="E4" s="97"/>
      <c r="F4" s="97"/>
      <c r="G4" s="97"/>
    </row>
    <row r="5" spans="1:7" ht="23.25" customHeight="1" x14ac:dyDescent="0.15">
      <c r="A5" s="41">
        <v>3</v>
      </c>
      <c r="B5" s="84" t="s">
        <v>52</v>
      </c>
      <c r="C5" s="86"/>
      <c r="D5" s="97"/>
      <c r="E5" s="97"/>
      <c r="F5" s="97"/>
      <c r="G5" s="97"/>
    </row>
    <row r="6" spans="1:7" ht="23.25" customHeight="1" x14ac:dyDescent="0.15">
      <c r="A6" s="41">
        <v>4</v>
      </c>
      <c r="B6" s="84" t="s">
        <v>53</v>
      </c>
      <c r="C6" s="86"/>
      <c r="D6" s="97"/>
      <c r="E6" s="97"/>
      <c r="F6" s="97"/>
      <c r="G6" s="97"/>
    </row>
    <row r="7" spans="1:7" ht="23.25" customHeight="1" x14ac:dyDescent="0.15">
      <c r="A7" s="41">
        <v>5</v>
      </c>
      <c r="B7" s="84" t="s">
        <v>54</v>
      </c>
      <c r="C7" s="86"/>
      <c r="D7" s="97"/>
      <c r="E7" s="97"/>
      <c r="F7" s="97"/>
      <c r="G7" s="97"/>
    </row>
    <row r="8" spans="1:7" ht="23.25" customHeight="1" x14ac:dyDescent="0.15">
      <c r="A8" s="95">
        <v>6</v>
      </c>
      <c r="B8" s="76" t="s">
        <v>59</v>
      </c>
      <c r="C8" s="76"/>
      <c r="D8" s="41" t="s">
        <v>34</v>
      </c>
      <c r="E8" s="41" t="s">
        <v>35</v>
      </c>
      <c r="F8" s="41" t="s">
        <v>34</v>
      </c>
      <c r="G8" s="41" t="s">
        <v>35</v>
      </c>
    </row>
    <row r="9" spans="1:7" ht="23.25" customHeight="1" x14ac:dyDescent="0.15">
      <c r="A9" s="95"/>
      <c r="B9" s="20" t="s">
        <v>65</v>
      </c>
      <c r="C9" s="19" t="s">
        <v>55</v>
      </c>
      <c r="D9" s="10"/>
      <c r="E9" s="10"/>
      <c r="F9" s="10"/>
      <c r="G9" s="10"/>
    </row>
    <row r="10" spans="1:7" ht="23.25" customHeight="1" x14ac:dyDescent="0.15">
      <c r="A10" s="95"/>
      <c r="B10" s="20" t="s">
        <v>66</v>
      </c>
      <c r="C10" s="19" t="s">
        <v>56</v>
      </c>
      <c r="D10" s="43"/>
      <c r="E10" s="43"/>
      <c r="F10" s="43"/>
      <c r="G10" s="43"/>
    </row>
    <row r="11" spans="1:7" ht="40.5" customHeight="1" x14ac:dyDescent="0.15">
      <c r="A11" s="95"/>
      <c r="B11" s="20" t="s">
        <v>67</v>
      </c>
      <c r="C11" s="19" t="s">
        <v>57</v>
      </c>
      <c r="D11" s="43"/>
      <c r="E11" s="43"/>
      <c r="F11" s="43"/>
      <c r="G11" s="43"/>
    </row>
    <row r="12" spans="1:7" ht="40.5" customHeight="1" x14ac:dyDescent="0.15">
      <c r="A12" s="95"/>
      <c r="B12" s="20" t="s">
        <v>68</v>
      </c>
      <c r="C12" s="19" t="s">
        <v>58</v>
      </c>
      <c r="D12" s="43"/>
      <c r="E12" s="43"/>
      <c r="F12" s="43"/>
      <c r="G12" s="43"/>
    </row>
    <row r="13" spans="1:7" ht="29.25" customHeight="1" x14ac:dyDescent="0.15">
      <c r="A13" s="89"/>
      <c r="B13" s="89"/>
      <c r="C13" s="89"/>
      <c r="D13" s="89"/>
      <c r="E13" s="89"/>
      <c r="F13" s="89"/>
      <c r="G13" s="89"/>
    </row>
    <row r="14" spans="1:7" ht="26.25" customHeight="1" x14ac:dyDescent="0.15"/>
    <row r="15" spans="1:7" ht="24" customHeight="1" x14ac:dyDescent="0.15"/>
    <row r="16" spans="1:7" ht="24" customHeight="1" x14ac:dyDescent="0.15"/>
    <row r="17" ht="24" customHeight="1" x14ac:dyDescent="0.15"/>
    <row r="18" ht="24" customHeight="1" x14ac:dyDescent="0.15"/>
    <row r="19" ht="24" customHeight="1" x14ac:dyDescent="0.15"/>
    <row r="20" ht="24" customHeight="1" x14ac:dyDescent="0.15"/>
    <row r="21" ht="24" customHeight="1" x14ac:dyDescent="0.15"/>
    <row r="22" ht="24" customHeight="1" x14ac:dyDescent="0.15"/>
    <row r="23" ht="24" customHeight="1" x14ac:dyDescent="0.15"/>
    <row r="24" ht="18.75" customHeight="1" x14ac:dyDescent="0.15"/>
  </sheetData>
  <sheetProtection password="CE28" sheet="1" objects="1" scenarios="1"/>
  <protectedRanges>
    <protectedRange sqref="D1:G1 D3:G7 D9:G12" name="区域1"/>
  </protectedRanges>
  <mergeCells count="23">
    <mergeCell ref="A13:G13"/>
    <mergeCell ref="F6:G6"/>
    <mergeCell ref="F7:G7"/>
    <mergeCell ref="D2:E2"/>
    <mergeCell ref="F2:G2"/>
    <mergeCell ref="B2:C2"/>
    <mergeCell ref="F5:G5"/>
    <mergeCell ref="D1:G1"/>
    <mergeCell ref="A8:A12"/>
    <mergeCell ref="B8:C8"/>
    <mergeCell ref="A1:B1"/>
    <mergeCell ref="B5:C5"/>
    <mergeCell ref="D5:E5"/>
    <mergeCell ref="B6:C6"/>
    <mergeCell ref="D6:E6"/>
    <mergeCell ref="B7:C7"/>
    <mergeCell ref="D7:E7"/>
    <mergeCell ref="B3:C3"/>
    <mergeCell ref="D3:E3"/>
    <mergeCell ref="B4:C4"/>
    <mergeCell ref="D4:E4"/>
    <mergeCell ref="F3:G3"/>
    <mergeCell ref="F4:G4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portrait" r:id="rId1"/>
  <ignoredErrors>
    <ignoredError sqref="B9:B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J8" sqref="J8"/>
    </sheetView>
  </sheetViews>
  <sheetFormatPr defaultRowHeight="12" x14ac:dyDescent="0.15"/>
  <cols>
    <col min="1" max="1" width="5" style="6" customWidth="1"/>
    <col min="2" max="2" width="6.75" style="6" customWidth="1"/>
    <col min="3" max="3" width="13.5" style="6" customWidth="1"/>
    <col min="4" max="4" width="10.625" style="6" customWidth="1"/>
    <col min="5" max="5" width="10.875" style="6" customWidth="1"/>
    <col min="6" max="6" width="11.625" style="6" customWidth="1"/>
    <col min="7" max="7" width="9" style="5" customWidth="1"/>
    <col min="8" max="16384" width="9" style="5"/>
  </cols>
  <sheetData>
    <row r="1" spans="1:8" ht="30" customHeight="1" x14ac:dyDescent="0.15">
      <c r="A1" s="103" t="s">
        <v>188</v>
      </c>
      <c r="B1" s="103"/>
      <c r="C1" s="103"/>
      <c r="D1" s="91" t="s">
        <v>210</v>
      </c>
      <c r="E1" s="91"/>
      <c r="F1" s="92"/>
      <c r="G1" s="92"/>
      <c r="H1" s="92"/>
    </row>
    <row r="2" spans="1:8" ht="23.25" customHeight="1" x14ac:dyDescent="0.15">
      <c r="A2" s="41" t="s">
        <v>189</v>
      </c>
      <c r="B2" s="98" t="s">
        <v>190</v>
      </c>
      <c r="C2" s="99"/>
      <c r="D2" s="41" t="s">
        <v>211</v>
      </c>
      <c r="E2" s="41" t="s">
        <v>212</v>
      </c>
      <c r="F2" s="98" t="s">
        <v>194</v>
      </c>
      <c r="G2" s="104"/>
      <c r="H2" s="99"/>
    </row>
    <row r="3" spans="1:8" ht="23.25" customHeight="1" x14ac:dyDescent="0.15">
      <c r="A3" s="41">
        <v>1</v>
      </c>
      <c r="B3" s="101" t="s">
        <v>38</v>
      </c>
      <c r="C3" s="101"/>
      <c r="D3" s="43"/>
      <c r="E3" s="43"/>
      <c r="F3" s="6" t="s">
        <v>193</v>
      </c>
      <c r="G3" s="41" t="s">
        <v>211</v>
      </c>
      <c r="H3" s="41" t="s">
        <v>212</v>
      </c>
    </row>
    <row r="4" spans="1:8" ht="23.25" customHeight="1" x14ac:dyDescent="0.15">
      <c r="A4" s="41">
        <v>2</v>
      </c>
      <c r="B4" s="101" t="s">
        <v>168</v>
      </c>
      <c r="C4" s="101"/>
      <c r="D4" s="43"/>
      <c r="E4" s="43"/>
      <c r="F4" s="41" t="s">
        <v>31</v>
      </c>
      <c r="G4" s="65" t="e">
        <f>D4/D3*100</f>
        <v>#DIV/0!</v>
      </c>
      <c r="H4" s="65" t="e">
        <f>E4/E3*100</f>
        <v>#DIV/0!</v>
      </c>
    </row>
    <row r="5" spans="1:8" ht="23.25" customHeight="1" x14ac:dyDescent="0.15">
      <c r="A5" s="41">
        <v>3</v>
      </c>
      <c r="B5" s="101" t="s">
        <v>169</v>
      </c>
      <c r="C5" s="101"/>
      <c r="D5" s="43"/>
      <c r="E5" s="43"/>
      <c r="F5" s="41" t="s">
        <v>32</v>
      </c>
      <c r="G5" s="65" t="e">
        <f>D5/D3*100</f>
        <v>#DIV/0!</v>
      </c>
      <c r="H5" s="65" t="e">
        <f>E5/E3*100</f>
        <v>#DIV/0!</v>
      </c>
    </row>
    <row r="6" spans="1:8" ht="23.25" customHeight="1" x14ac:dyDescent="0.15">
      <c r="A6" s="41">
        <v>4</v>
      </c>
      <c r="B6" s="93" t="s">
        <v>213</v>
      </c>
      <c r="C6" s="4" t="s">
        <v>62</v>
      </c>
      <c r="D6" s="43"/>
      <c r="E6" s="43"/>
      <c r="F6" s="41" t="s">
        <v>80</v>
      </c>
      <c r="G6" s="65" t="e">
        <f>D6/D9*100</f>
        <v>#DIV/0!</v>
      </c>
      <c r="H6" s="65" t="e">
        <f>E6/E9*100</f>
        <v>#DIV/0!</v>
      </c>
    </row>
    <row r="7" spans="1:8" ht="23.25" customHeight="1" x14ac:dyDescent="0.15">
      <c r="A7" s="41">
        <v>5</v>
      </c>
      <c r="B7" s="102"/>
      <c r="C7" s="4" t="s">
        <v>61</v>
      </c>
      <c r="D7" s="43"/>
      <c r="E7" s="43"/>
      <c r="F7" s="41" t="s">
        <v>80</v>
      </c>
      <c r="G7" s="65" t="e">
        <f>D7/D9*100</f>
        <v>#DIV/0!</v>
      </c>
      <c r="H7" s="65" t="e">
        <f>E7/E9*100</f>
        <v>#DIV/0!</v>
      </c>
    </row>
    <row r="8" spans="1:8" ht="23.25" customHeight="1" x14ac:dyDescent="0.15">
      <c r="A8" s="41">
        <v>6</v>
      </c>
      <c r="B8" s="102"/>
      <c r="C8" s="4" t="s">
        <v>63</v>
      </c>
      <c r="D8" s="43"/>
      <c r="E8" s="43"/>
      <c r="F8" s="41" t="s">
        <v>80</v>
      </c>
      <c r="G8" s="65" t="e">
        <f>D8/D9*100</f>
        <v>#DIV/0!</v>
      </c>
      <c r="H8" s="65" t="e">
        <f>E8/E9*100</f>
        <v>#DIV/0!</v>
      </c>
    </row>
    <row r="9" spans="1:8" ht="23.25" customHeight="1" x14ac:dyDescent="0.15">
      <c r="A9" s="41">
        <v>7</v>
      </c>
      <c r="B9" s="94"/>
      <c r="C9" s="4" t="s">
        <v>64</v>
      </c>
      <c r="D9" s="43"/>
      <c r="E9" s="43"/>
      <c r="F9" s="41" t="s">
        <v>33</v>
      </c>
      <c r="G9" s="65" t="e">
        <f>D9/D3*100</f>
        <v>#DIV/0!</v>
      </c>
      <c r="H9" s="65" t="e">
        <f>E9/E3*100</f>
        <v>#DIV/0!</v>
      </c>
    </row>
    <row r="10" spans="1:8" ht="23.25" customHeight="1" x14ac:dyDescent="0.15">
      <c r="A10" s="41">
        <v>8</v>
      </c>
      <c r="B10" s="101" t="s">
        <v>170</v>
      </c>
      <c r="C10" s="101"/>
      <c r="D10" s="43"/>
      <c r="E10" s="43"/>
      <c r="F10" s="41" t="s">
        <v>36</v>
      </c>
      <c r="G10" s="65" t="e">
        <f>D10/D3*100</f>
        <v>#DIV/0!</v>
      </c>
      <c r="H10" s="65" t="e">
        <f>E10/E3*100</f>
        <v>#DIV/0!</v>
      </c>
    </row>
    <row r="11" spans="1:8" ht="23.25" customHeight="1" x14ac:dyDescent="0.15">
      <c r="A11" s="41">
        <v>9</v>
      </c>
      <c r="B11" s="101" t="s">
        <v>60</v>
      </c>
      <c r="C11" s="101"/>
      <c r="D11" s="43"/>
      <c r="E11" s="43"/>
      <c r="F11" s="41" t="s">
        <v>37</v>
      </c>
      <c r="G11" s="65" t="e">
        <f>D11/D3*100</f>
        <v>#DIV/0!</v>
      </c>
      <c r="H11" s="65" t="e">
        <f>E11/E3*100</f>
        <v>#DIV/0!</v>
      </c>
    </row>
    <row r="12" spans="1:8" ht="23.25" customHeight="1" x14ac:dyDescent="0.15">
      <c r="A12" s="41">
        <v>10</v>
      </c>
      <c r="B12" s="101" t="s">
        <v>173</v>
      </c>
      <c r="C12" s="101"/>
      <c r="D12" s="43"/>
      <c r="E12" s="43"/>
      <c r="F12" s="50" t="s">
        <v>172</v>
      </c>
      <c r="G12" s="65" t="e">
        <f>D12/D3*100</f>
        <v>#DIV/0!</v>
      </c>
      <c r="H12" s="65" t="e">
        <f>E12/E3*100</f>
        <v>#DIV/0!</v>
      </c>
    </row>
    <row r="13" spans="1:8" ht="23.25" customHeight="1" x14ac:dyDescent="0.15">
      <c r="A13" s="60">
        <v>11</v>
      </c>
      <c r="B13" s="101" t="s">
        <v>249</v>
      </c>
      <c r="C13" s="101"/>
      <c r="D13" s="61"/>
      <c r="E13" s="61"/>
      <c r="F13" s="64" t="s">
        <v>251</v>
      </c>
      <c r="G13" s="64" t="s">
        <v>251</v>
      </c>
      <c r="H13" s="64" t="s">
        <v>251</v>
      </c>
    </row>
    <row r="14" spans="1:8" ht="26.25" customHeight="1" x14ac:dyDescent="0.15">
      <c r="A14" s="60">
        <v>12</v>
      </c>
      <c r="B14" s="101" t="s">
        <v>250</v>
      </c>
      <c r="C14" s="101"/>
      <c r="D14" s="61"/>
      <c r="E14" s="61"/>
      <c r="F14" s="64" t="s">
        <v>251</v>
      </c>
      <c r="G14" s="64" t="s">
        <v>251</v>
      </c>
      <c r="H14" s="64" t="s">
        <v>251</v>
      </c>
    </row>
    <row r="15" spans="1:8" ht="24" customHeight="1" x14ac:dyDescent="0.15"/>
    <row r="16" spans="1:8" ht="24" customHeight="1" x14ac:dyDescent="0.15"/>
    <row r="17" ht="24" customHeight="1" x14ac:dyDescent="0.15"/>
    <row r="18" ht="24" customHeight="1" x14ac:dyDescent="0.15"/>
    <row r="19" ht="24" customHeight="1" x14ac:dyDescent="0.15"/>
    <row r="20" ht="24" customHeight="1" x14ac:dyDescent="0.15"/>
    <row r="21" ht="24" customHeight="1" x14ac:dyDescent="0.15"/>
    <row r="22" ht="24" customHeight="1" x14ac:dyDescent="0.15"/>
    <row r="23" ht="24" customHeight="1" x14ac:dyDescent="0.15"/>
    <row r="24" ht="18.75" customHeight="1" x14ac:dyDescent="0.15"/>
  </sheetData>
  <sheetProtection password="CE28" sheet="1" objects="1" scenarios="1"/>
  <protectedRanges>
    <protectedRange sqref="D3:E14 F1:H1" name="区域1"/>
  </protectedRanges>
  <mergeCells count="14">
    <mergeCell ref="D1:E1"/>
    <mergeCell ref="F1:H1"/>
    <mergeCell ref="B5:C5"/>
    <mergeCell ref="B6:B9"/>
    <mergeCell ref="B3:C3"/>
    <mergeCell ref="B4:C4"/>
    <mergeCell ref="A1:C1"/>
    <mergeCell ref="B2:C2"/>
    <mergeCell ref="F2:H2"/>
    <mergeCell ref="B13:C13"/>
    <mergeCell ref="B14:C14"/>
    <mergeCell ref="B10:C10"/>
    <mergeCell ref="B11:C11"/>
    <mergeCell ref="B12:C12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portrait" r:id="rId1"/>
  <ignoredErrors>
    <ignoredError sqref="G4:H12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selection activeCell="O9" sqref="O9"/>
    </sheetView>
  </sheetViews>
  <sheetFormatPr defaultRowHeight="12" x14ac:dyDescent="0.15"/>
  <cols>
    <col min="1" max="1" width="4.75" style="11" bestFit="1" customWidth="1"/>
    <col min="2" max="2" width="4.75" style="15" bestFit="1" customWidth="1"/>
    <col min="3" max="3" width="6.625" style="15" bestFit="1" customWidth="1"/>
    <col min="4" max="4" width="7" style="15" customWidth="1"/>
    <col min="5" max="5" width="6.625" style="15" bestFit="1" customWidth="1"/>
    <col min="6" max="6" width="7.375" style="11" customWidth="1"/>
    <col min="7" max="7" width="7.625" style="11" bestFit="1" customWidth="1"/>
    <col min="8" max="8" width="6.375" style="11" bestFit="1" customWidth="1"/>
    <col min="9" max="9" width="6.625" style="11" bestFit="1" customWidth="1"/>
    <col min="10" max="10" width="7.5" style="11" customWidth="1"/>
    <col min="11" max="11" width="6.625" style="11" bestFit="1" customWidth="1"/>
    <col min="12" max="12" width="7.375" style="11" customWidth="1"/>
    <col min="13" max="13" width="8" style="11" customWidth="1"/>
    <col min="14" max="14" width="8.25" style="11" bestFit="1" customWidth="1"/>
    <col min="15" max="15" width="6.625" style="11" bestFit="1" customWidth="1"/>
    <col min="16" max="16" width="7.875" style="11" customWidth="1"/>
    <col min="17" max="17" width="6.625" style="11" bestFit="1" customWidth="1"/>
    <col min="18" max="18" width="7.75" style="11" customWidth="1"/>
    <col min="19" max="19" width="8.75" style="11" customWidth="1"/>
    <col min="20" max="16384" width="9" style="11"/>
  </cols>
  <sheetData>
    <row r="1" spans="1:19" ht="29.25" customHeight="1" x14ac:dyDescent="0.15">
      <c r="A1" s="108" t="s">
        <v>239</v>
      </c>
      <c r="B1" s="108"/>
      <c r="C1" s="108"/>
      <c r="D1" s="108"/>
      <c r="E1" s="70"/>
      <c r="F1" s="17"/>
      <c r="G1" s="17"/>
      <c r="H1" s="17"/>
      <c r="I1" s="107" t="s">
        <v>206</v>
      </c>
      <c r="J1" s="107"/>
      <c r="K1" s="107"/>
      <c r="L1" s="105"/>
      <c r="M1" s="105"/>
      <c r="N1" s="105"/>
      <c r="O1" s="105"/>
      <c r="P1" s="105"/>
      <c r="Q1" s="105"/>
      <c r="R1" s="105"/>
      <c r="S1" s="71"/>
    </row>
    <row r="2" spans="1:19" ht="54" customHeight="1" x14ac:dyDescent="0.15">
      <c r="A2" s="12" t="s">
        <v>15</v>
      </c>
      <c r="B2" s="12" t="s">
        <v>71</v>
      </c>
      <c r="C2" s="41" t="s">
        <v>242</v>
      </c>
      <c r="D2" s="65" t="s">
        <v>244</v>
      </c>
      <c r="E2" s="41" t="s">
        <v>241</v>
      </c>
      <c r="F2" s="41" t="s">
        <v>244</v>
      </c>
      <c r="G2" s="41" t="s">
        <v>243</v>
      </c>
      <c r="H2" s="12" t="s">
        <v>72</v>
      </c>
      <c r="I2" s="41" t="s">
        <v>240</v>
      </c>
      <c r="J2" s="41" t="s">
        <v>244</v>
      </c>
      <c r="K2" s="41" t="s">
        <v>241</v>
      </c>
      <c r="L2" s="41" t="s">
        <v>244</v>
      </c>
      <c r="M2" s="41" t="s">
        <v>243</v>
      </c>
      <c r="N2" s="12" t="s">
        <v>79</v>
      </c>
      <c r="O2" s="41" t="s">
        <v>240</v>
      </c>
      <c r="P2" s="41" t="s">
        <v>244</v>
      </c>
      <c r="Q2" s="41" t="s">
        <v>241</v>
      </c>
      <c r="R2" s="41" t="s">
        <v>244</v>
      </c>
      <c r="S2" s="41" t="s">
        <v>243</v>
      </c>
    </row>
    <row r="3" spans="1:19" ht="22.5" customHeight="1" x14ac:dyDescent="0.15">
      <c r="A3" s="12">
        <v>1</v>
      </c>
      <c r="B3" s="12" t="s">
        <v>40</v>
      </c>
      <c r="C3" s="22"/>
      <c r="D3" s="72" t="e">
        <f>C3/C7*100</f>
        <v>#DIV/0!</v>
      </c>
      <c r="E3" s="22"/>
      <c r="F3" s="72" t="e">
        <f>E3/E7*100</f>
        <v>#DIV/0!</v>
      </c>
      <c r="G3" s="72" t="e">
        <f>(E3-C3)/E3*100</f>
        <v>#DIV/0!</v>
      </c>
      <c r="H3" s="12" t="s">
        <v>73</v>
      </c>
      <c r="I3" s="22"/>
      <c r="J3" s="72" t="e">
        <f>I3/I7*100</f>
        <v>#DIV/0!</v>
      </c>
      <c r="K3" s="22"/>
      <c r="L3" s="72" t="e">
        <f>K3/K7*100</f>
        <v>#DIV/0!</v>
      </c>
      <c r="M3" s="72" t="e">
        <f>(K3-I3)/K3*100</f>
        <v>#DIV/0!</v>
      </c>
      <c r="N3" s="12" t="s">
        <v>75</v>
      </c>
      <c r="O3" s="22"/>
      <c r="P3" s="72" t="e">
        <f>O3/O7*100</f>
        <v>#DIV/0!</v>
      </c>
      <c r="Q3" s="22"/>
      <c r="R3" s="72" t="e">
        <f>Q3/Q7*100</f>
        <v>#DIV/0!</v>
      </c>
      <c r="S3" s="72" t="e">
        <f>(Q3-O3)/Q3*100</f>
        <v>#DIV/0!</v>
      </c>
    </row>
    <row r="4" spans="1:19" ht="22.5" customHeight="1" x14ac:dyDescent="0.15">
      <c r="A4" s="12">
        <v>2</v>
      </c>
      <c r="B4" s="12" t="s">
        <v>39</v>
      </c>
      <c r="C4" s="22"/>
      <c r="D4" s="72" t="e">
        <f>C4/C7*100</f>
        <v>#DIV/0!</v>
      </c>
      <c r="E4" s="22"/>
      <c r="F4" s="72" t="e">
        <f>E4/E7*100</f>
        <v>#DIV/0!</v>
      </c>
      <c r="G4" s="72" t="e">
        <f t="shared" ref="G4:G6" si="0">(E4-C4)/E4*100</f>
        <v>#DIV/0!</v>
      </c>
      <c r="H4" s="12" t="s">
        <v>74</v>
      </c>
      <c r="I4" s="22"/>
      <c r="J4" s="72" t="e">
        <f>I4/I7*100</f>
        <v>#DIV/0!</v>
      </c>
      <c r="K4" s="22"/>
      <c r="L4" s="72" t="e">
        <f>K4/K7*100</f>
        <v>#DIV/0!</v>
      </c>
      <c r="M4" s="72" t="e">
        <f t="shared" ref="M4:M6" si="1">(K4-I4)/K4*100</f>
        <v>#DIV/0!</v>
      </c>
      <c r="N4" s="12" t="s">
        <v>76</v>
      </c>
      <c r="O4" s="22"/>
      <c r="P4" s="72" t="e">
        <f>O4/O7*100</f>
        <v>#DIV/0!</v>
      </c>
      <c r="Q4" s="22"/>
      <c r="R4" s="72" t="e">
        <f>Q4/Q7*100</f>
        <v>#DIV/0!</v>
      </c>
      <c r="S4" s="72" t="e">
        <f t="shared" ref="S4:S6" si="2">(Q4-O4)/Q4*100</f>
        <v>#DIV/0!</v>
      </c>
    </row>
    <row r="5" spans="1:19" ht="22.5" customHeight="1" x14ac:dyDescent="0.15">
      <c r="A5" s="12">
        <v>3</v>
      </c>
      <c r="B5" s="12" t="s">
        <v>70</v>
      </c>
      <c r="C5" s="22"/>
      <c r="D5" s="72" t="e">
        <f>C5/C7*100</f>
        <v>#DIV/0!</v>
      </c>
      <c r="E5" s="22"/>
      <c r="F5" s="72" t="e">
        <f>E5/E7*100</f>
        <v>#DIV/0!</v>
      </c>
      <c r="G5" s="72" t="e">
        <f t="shared" si="0"/>
        <v>#DIV/0!</v>
      </c>
      <c r="H5" s="12" t="s">
        <v>41</v>
      </c>
      <c r="I5" s="22"/>
      <c r="J5" s="72" t="e">
        <f>I5/I7*100</f>
        <v>#DIV/0!</v>
      </c>
      <c r="K5" s="22"/>
      <c r="L5" s="72" t="e">
        <f>K5/K7*100</f>
        <v>#DIV/0!</v>
      </c>
      <c r="M5" s="72" t="e">
        <f t="shared" si="1"/>
        <v>#DIV/0!</v>
      </c>
      <c r="N5" s="12" t="s">
        <v>77</v>
      </c>
      <c r="O5" s="22"/>
      <c r="P5" s="72" t="e">
        <f>O5/O7*100</f>
        <v>#DIV/0!</v>
      </c>
      <c r="Q5" s="22"/>
      <c r="R5" s="72" t="e">
        <f>Q5/Q7*100</f>
        <v>#DIV/0!</v>
      </c>
      <c r="S5" s="72" t="e">
        <f t="shared" si="2"/>
        <v>#DIV/0!</v>
      </c>
    </row>
    <row r="6" spans="1:19" ht="22.5" customHeight="1" x14ac:dyDescent="0.15">
      <c r="A6" s="12">
        <v>4</v>
      </c>
      <c r="B6" s="12" t="s">
        <v>42</v>
      </c>
      <c r="C6" s="22"/>
      <c r="D6" s="72" t="e">
        <f>C6/C7*100</f>
        <v>#DIV/0!</v>
      </c>
      <c r="E6" s="22"/>
      <c r="F6" s="72" t="e">
        <f>E6/E7*100</f>
        <v>#DIV/0!</v>
      </c>
      <c r="G6" s="72" t="e">
        <f t="shared" si="0"/>
        <v>#DIV/0!</v>
      </c>
      <c r="H6" s="12" t="s">
        <v>42</v>
      </c>
      <c r="I6" s="22"/>
      <c r="J6" s="72" t="e">
        <f>I6/I7*100</f>
        <v>#DIV/0!</v>
      </c>
      <c r="K6" s="22"/>
      <c r="L6" s="72" t="e">
        <f>K6/K7*100</f>
        <v>#DIV/0!</v>
      </c>
      <c r="M6" s="72" t="e">
        <f t="shared" si="1"/>
        <v>#DIV/0!</v>
      </c>
      <c r="N6" s="12" t="s">
        <v>78</v>
      </c>
      <c r="O6" s="22"/>
      <c r="P6" s="72" t="e">
        <f>O6/O7*100</f>
        <v>#DIV/0!</v>
      </c>
      <c r="Q6" s="22"/>
      <c r="R6" s="72" t="e">
        <f>Q6/Q7*100</f>
        <v>#DIV/0!</v>
      </c>
      <c r="S6" s="72" t="e">
        <f t="shared" si="2"/>
        <v>#DIV/0!</v>
      </c>
    </row>
    <row r="7" spans="1:19" ht="22.5" customHeight="1" x14ac:dyDescent="0.15">
      <c r="A7" s="12">
        <v>5</v>
      </c>
      <c r="B7" s="12" t="s">
        <v>29</v>
      </c>
      <c r="C7" s="12">
        <f>SUM(C3:C6)</f>
        <v>0</v>
      </c>
      <c r="D7" s="72" t="e">
        <f>SUM(D3:D6)</f>
        <v>#DIV/0!</v>
      </c>
      <c r="E7" s="12">
        <f>SUM(E3:E6)</f>
        <v>0</v>
      </c>
      <c r="F7" s="72" t="e">
        <f>SUM(F3:F6)</f>
        <v>#DIV/0!</v>
      </c>
      <c r="G7" s="72" t="s">
        <v>245</v>
      </c>
      <c r="H7" s="12" t="s">
        <v>29</v>
      </c>
      <c r="I7" s="12">
        <f>SUM(I3:I6)</f>
        <v>0</v>
      </c>
      <c r="J7" s="72" t="e">
        <f>SUM(J3:J6)</f>
        <v>#DIV/0!</v>
      </c>
      <c r="K7" s="12">
        <f>SUM(K3:K6)</f>
        <v>0</v>
      </c>
      <c r="L7" s="72" t="e">
        <f>SUM(L3:L6)</f>
        <v>#DIV/0!</v>
      </c>
      <c r="M7" s="72" t="s">
        <v>245</v>
      </c>
      <c r="N7" s="12" t="s">
        <v>29</v>
      </c>
      <c r="O7" s="12">
        <f>SUM(O3:O6)</f>
        <v>0</v>
      </c>
      <c r="P7" s="72" t="e">
        <f>SUM(P3:P6)</f>
        <v>#DIV/0!</v>
      </c>
      <c r="Q7" s="12">
        <f>SUM(Q3:Q6)</f>
        <v>0</v>
      </c>
      <c r="R7" s="72" t="e">
        <f>SUM(R3:R6)</f>
        <v>#DIV/0!</v>
      </c>
      <c r="S7" s="72" t="s">
        <v>245</v>
      </c>
    </row>
    <row r="8" spans="1:19" ht="26.25" customHeight="1" x14ac:dyDescent="0.15">
      <c r="A8" s="106" t="s">
        <v>187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69"/>
    </row>
    <row r="9" spans="1:19" ht="22.5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</sheetData>
  <sheetProtection password="CE28" sheet="1" objects="1" scenarios="1"/>
  <protectedRanges>
    <protectedRange sqref="C3:C6 E3:E6 I3:I6 K3:K6 O3:O6 Q3:Q6 L1:R1" name="区域1"/>
  </protectedRanges>
  <mergeCells count="4">
    <mergeCell ref="L1:R1"/>
    <mergeCell ref="A8:R8"/>
    <mergeCell ref="I1:K1"/>
    <mergeCell ref="A1:D1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landscape" r:id="rId1"/>
  <ignoredErrors>
    <ignoredError sqref="D3:D7 F3:F7 J3:J7 L3:L7 P3:P7 R3:R7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9" sqref="K9"/>
    </sheetView>
  </sheetViews>
  <sheetFormatPr defaultRowHeight="12" x14ac:dyDescent="0.15"/>
  <cols>
    <col min="1" max="1" width="4.75" style="15" customWidth="1"/>
    <col min="2" max="2" width="15" style="11" customWidth="1"/>
    <col min="3" max="3" width="4.5" style="11" customWidth="1"/>
    <col min="4" max="4" width="9.375" style="11" customWidth="1"/>
    <col min="5" max="5" width="10.375" style="11" customWidth="1"/>
    <col min="6" max="6" width="11" style="11" customWidth="1"/>
    <col min="7" max="7" width="7.625" style="11" customWidth="1"/>
    <col min="8" max="8" width="8.125" style="11" customWidth="1"/>
    <col min="9" max="16384" width="9" style="11"/>
  </cols>
  <sheetData>
    <row r="1" spans="1:7" ht="22.5" customHeight="1" x14ac:dyDescent="0.15">
      <c r="A1" s="55" t="s">
        <v>246</v>
      </c>
      <c r="D1" s="114" t="s">
        <v>206</v>
      </c>
      <c r="E1" s="114"/>
      <c r="F1" s="115"/>
      <c r="G1" s="115"/>
    </row>
    <row r="2" spans="1:7" ht="22.5" customHeight="1" x14ac:dyDescent="0.15">
      <c r="A2" s="36" t="s">
        <v>15</v>
      </c>
      <c r="B2" s="111" t="s">
        <v>27</v>
      </c>
      <c r="C2" s="112"/>
      <c r="D2" s="113"/>
      <c r="E2" s="37" t="s">
        <v>184</v>
      </c>
      <c r="F2" s="37" t="s">
        <v>185</v>
      </c>
      <c r="G2" s="37" t="s">
        <v>43</v>
      </c>
    </row>
    <row r="3" spans="1:7" ht="22.5" customHeight="1" x14ac:dyDescent="0.15">
      <c r="A3" s="56">
        <v>1</v>
      </c>
      <c r="B3" s="38" t="s">
        <v>81</v>
      </c>
      <c r="C3" s="58"/>
      <c r="D3" s="54"/>
      <c r="E3" s="57"/>
      <c r="F3" s="57"/>
      <c r="G3" s="13"/>
    </row>
    <row r="4" spans="1:7" ht="22.5" customHeight="1" x14ac:dyDescent="0.15">
      <c r="A4" s="56">
        <v>2</v>
      </c>
      <c r="B4" s="53" t="s">
        <v>93</v>
      </c>
      <c r="C4" s="58"/>
      <c r="D4" s="54"/>
      <c r="E4" s="57"/>
      <c r="F4" s="57"/>
      <c r="G4" s="13"/>
    </row>
    <row r="5" spans="1:7" ht="22.5" customHeight="1" x14ac:dyDescent="0.15">
      <c r="A5" s="56">
        <v>3</v>
      </c>
      <c r="B5" s="53" t="s">
        <v>82</v>
      </c>
      <c r="C5" s="58"/>
      <c r="D5" s="54"/>
      <c r="E5" s="57"/>
      <c r="F5" s="57"/>
      <c r="G5" s="13"/>
    </row>
    <row r="6" spans="1:7" ht="22.5" customHeight="1" x14ac:dyDescent="0.15">
      <c r="A6" s="56">
        <v>4</v>
      </c>
      <c r="B6" s="53" t="s">
        <v>83</v>
      </c>
      <c r="C6" s="58"/>
      <c r="D6" s="54"/>
      <c r="E6" s="57"/>
      <c r="F6" s="57"/>
      <c r="G6" s="13"/>
    </row>
    <row r="7" spans="1:7" ht="22.5" customHeight="1" x14ac:dyDescent="0.15">
      <c r="A7" s="56">
        <v>5</v>
      </c>
      <c r="B7" s="53" t="s">
        <v>84</v>
      </c>
      <c r="C7" s="58"/>
      <c r="D7" s="54"/>
      <c r="E7" s="57"/>
      <c r="F7" s="57"/>
      <c r="G7" s="13"/>
    </row>
    <row r="8" spans="1:7" ht="22.5" customHeight="1" x14ac:dyDescent="0.15">
      <c r="A8" s="56">
        <v>6</v>
      </c>
      <c r="B8" s="53" t="s">
        <v>85</v>
      </c>
      <c r="C8" s="58"/>
      <c r="D8" s="54"/>
      <c r="E8" s="57"/>
      <c r="F8" s="57"/>
      <c r="G8" s="13"/>
    </row>
    <row r="9" spans="1:7" ht="22.5" customHeight="1" x14ac:dyDescent="0.15">
      <c r="A9" s="56">
        <v>7</v>
      </c>
      <c r="B9" s="53" t="s">
        <v>86</v>
      </c>
      <c r="C9" s="58"/>
      <c r="D9" s="54"/>
      <c r="E9" s="57"/>
      <c r="F9" s="57"/>
      <c r="G9" s="13"/>
    </row>
    <row r="10" spans="1:7" ht="22.5" customHeight="1" x14ac:dyDescent="0.15">
      <c r="A10" s="56">
        <v>8</v>
      </c>
      <c r="B10" s="53" t="s">
        <v>87</v>
      </c>
      <c r="C10" s="58"/>
      <c r="D10" s="54"/>
      <c r="E10" s="57"/>
      <c r="F10" s="57"/>
      <c r="G10" s="13"/>
    </row>
    <row r="11" spans="1:7" ht="22.5" customHeight="1" x14ac:dyDescent="0.15">
      <c r="A11" s="56">
        <v>9</v>
      </c>
      <c r="B11" s="53" t="s">
        <v>88</v>
      </c>
      <c r="C11" s="58"/>
      <c r="D11" s="54"/>
      <c r="E11" s="57"/>
      <c r="F11" s="57"/>
      <c r="G11" s="13"/>
    </row>
    <row r="12" spans="1:7" ht="22.5" customHeight="1" x14ac:dyDescent="0.15">
      <c r="A12" s="56">
        <v>10</v>
      </c>
      <c r="B12" s="53" t="s">
        <v>89</v>
      </c>
      <c r="C12" s="58"/>
      <c r="D12" s="54"/>
      <c r="E12" s="57"/>
      <c r="F12" s="57"/>
      <c r="G12" s="13"/>
    </row>
    <row r="13" spans="1:7" ht="22.5" customHeight="1" x14ac:dyDescent="0.15">
      <c r="A13" s="56">
        <v>11</v>
      </c>
      <c r="B13" s="53" t="s">
        <v>90</v>
      </c>
      <c r="C13" s="58"/>
      <c r="D13" s="54"/>
      <c r="E13" s="57"/>
      <c r="F13" s="57"/>
      <c r="G13" s="13"/>
    </row>
    <row r="14" spans="1:7" ht="22.5" customHeight="1" x14ac:dyDescent="0.15">
      <c r="A14" s="56">
        <v>12</v>
      </c>
      <c r="B14" s="53" t="s">
        <v>91</v>
      </c>
      <c r="C14" s="58"/>
      <c r="D14" s="54"/>
      <c r="E14" s="57"/>
      <c r="F14" s="57"/>
      <c r="G14" s="13"/>
    </row>
    <row r="15" spans="1:7" ht="22.5" customHeight="1" x14ac:dyDescent="0.15">
      <c r="A15" s="116" t="s">
        <v>92</v>
      </c>
      <c r="B15" s="117"/>
      <c r="C15" s="117"/>
      <c r="D15" s="118"/>
      <c r="E15" s="13">
        <f>SUM(E3:E14)</f>
        <v>0</v>
      </c>
      <c r="F15" s="13">
        <f>SUM(F3:F14)</f>
        <v>0</v>
      </c>
      <c r="G15" s="13"/>
    </row>
    <row r="16" spans="1:7" ht="29.25" customHeight="1" x14ac:dyDescent="0.15">
      <c r="A16" s="106" t="s">
        <v>186</v>
      </c>
      <c r="B16" s="106"/>
      <c r="C16" s="106"/>
      <c r="D16" s="106"/>
      <c r="E16" s="106"/>
      <c r="F16" s="106"/>
      <c r="G16" s="106"/>
    </row>
    <row r="19" spans="1:6" ht="24.95" customHeight="1" x14ac:dyDescent="0.15">
      <c r="A19" s="52" t="s">
        <v>247</v>
      </c>
      <c r="B19" s="52"/>
      <c r="C19" s="52" t="s">
        <v>248</v>
      </c>
      <c r="D19" s="52"/>
      <c r="E19" s="73"/>
      <c r="F19" s="73"/>
    </row>
    <row r="20" spans="1:6" ht="24.95" customHeight="1" x14ac:dyDescent="0.15">
      <c r="A20" s="16" t="s">
        <v>15</v>
      </c>
      <c r="B20" s="119" t="s">
        <v>27</v>
      </c>
      <c r="C20" s="120"/>
      <c r="D20" s="16" t="s">
        <v>201</v>
      </c>
      <c r="E20" s="37" t="s">
        <v>192</v>
      </c>
      <c r="F20" s="16" t="s">
        <v>43</v>
      </c>
    </row>
    <row r="21" spans="1:6" ht="24.95" customHeight="1" x14ac:dyDescent="0.15">
      <c r="A21" s="12">
        <v>1</v>
      </c>
      <c r="B21" s="109" t="s">
        <v>44</v>
      </c>
      <c r="C21" s="110"/>
      <c r="D21" s="14"/>
      <c r="E21" s="14"/>
      <c r="F21" s="13"/>
    </row>
    <row r="22" spans="1:6" ht="24.95" customHeight="1" x14ac:dyDescent="0.15">
      <c r="A22" s="12">
        <v>2</v>
      </c>
      <c r="B22" s="109" t="s">
        <v>45</v>
      </c>
      <c r="C22" s="110"/>
      <c r="D22" s="14"/>
      <c r="E22" s="14"/>
      <c r="F22" s="13"/>
    </row>
    <row r="23" spans="1:6" ht="24.95" customHeight="1" x14ac:dyDescent="0.15">
      <c r="A23" s="12">
        <v>3</v>
      </c>
      <c r="B23" s="109" t="s">
        <v>46</v>
      </c>
      <c r="C23" s="110"/>
      <c r="D23" s="13">
        <f>D21+D22*0.5</f>
        <v>0</v>
      </c>
      <c r="E23" s="13">
        <f>E21+E22*0.5</f>
        <v>0</v>
      </c>
      <c r="F23" s="21" t="s">
        <v>69</v>
      </c>
    </row>
    <row r="24" spans="1:6" ht="24.95" customHeight="1" x14ac:dyDescent="0.15">
      <c r="A24" s="12">
        <v>4</v>
      </c>
      <c r="B24" s="109" t="s">
        <v>106</v>
      </c>
      <c r="C24" s="110"/>
      <c r="D24" s="24" t="e">
        <f>'表8、9 教师统计表'!#REF!/'表8、9 教师统计表'!D23</f>
        <v>#REF!</v>
      </c>
      <c r="E24" s="24" t="e">
        <f>'表8、9 教师统计表'!#REF!/'表8、9 教师统计表'!E23</f>
        <v>#REF!</v>
      </c>
      <c r="F24" s="21" t="s">
        <v>107</v>
      </c>
    </row>
  </sheetData>
  <sheetProtection password="CE28" sheet="1" objects="1" scenarios="1"/>
  <protectedRanges>
    <protectedRange sqref="E3:F14 F1:G1" name="区域1"/>
  </protectedRanges>
  <customSheetViews>
    <customSheetView guid="{D0EA4123-D230-4ABC-BCEC-0905EFF0B157}">
      <pageMargins left="0.7" right="0.7" top="0.75" bottom="0.75" header="0.3" footer="0.3"/>
    </customSheetView>
  </customSheetViews>
  <mergeCells count="10">
    <mergeCell ref="D1:E1"/>
    <mergeCell ref="F1:G1"/>
    <mergeCell ref="A15:D15"/>
    <mergeCell ref="B20:C20"/>
    <mergeCell ref="B21:C21"/>
    <mergeCell ref="B22:C22"/>
    <mergeCell ref="B23:C23"/>
    <mergeCell ref="B2:D2"/>
    <mergeCell ref="B24:C24"/>
    <mergeCell ref="A16:G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8" sqref="H8"/>
    </sheetView>
  </sheetViews>
  <sheetFormatPr defaultRowHeight="13.5" x14ac:dyDescent="0.15"/>
  <cols>
    <col min="1" max="1" width="4.75" style="25" customWidth="1"/>
    <col min="2" max="2" width="27.75" style="23" customWidth="1"/>
    <col min="3" max="3" width="6.125" style="25" customWidth="1"/>
    <col min="4" max="4" width="12.125" style="25" customWidth="1"/>
    <col min="5" max="5" width="13.25" style="25" customWidth="1"/>
    <col min="6" max="6" width="17.875" style="26" customWidth="1"/>
    <col min="7" max="16384" width="9" style="23"/>
  </cols>
  <sheetData>
    <row r="1" spans="1:6" ht="34.5" customHeight="1" x14ac:dyDescent="0.15">
      <c r="A1" s="121" t="s">
        <v>177</v>
      </c>
      <c r="B1" s="122"/>
      <c r="C1" s="123" t="s">
        <v>207</v>
      </c>
      <c r="D1" s="123"/>
      <c r="E1" s="92"/>
      <c r="F1" s="92"/>
    </row>
    <row r="2" spans="1:6" ht="45" customHeight="1" x14ac:dyDescent="0.15">
      <c r="A2" s="41" t="s">
        <v>123</v>
      </c>
      <c r="B2" s="41" t="s">
        <v>117</v>
      </c>
      <c r="C2" s="41" t="s">
        <v>97</v>
      </c>
      <c r="D2" s="41" t="s">
        <v>255</v>
      </c>
      <c r="E2" s="41" t="s">
        <v>256</v>
      </c>
      <c r="F2" s="27" t="s">
        <v>128</v>
      </c>
    </row>
    <row r="3" spans="1:6" ht="48.75" customHeight="1" x14ac:dyDescent="0.15">
      <c r="A3" s="41">
        <v>1</v>
      </c>
      <c r="B3" s="8" t="s">
        <v>127</v>
      </c>
      <c r="C3" s="41" t="s">
        <v>126</v>
      </c>
      <c r="D3" s="43"/>
      <c r="E3" s="43"/>
      <c r="F3" s="66" t="s">
        <v>133</v>
      </c>
    </row>
    <row r="4" spans="1:6" ht="30.75" customHeight="1" x14ac:dyDescent="0.15">
      <c r="A4" s="41">
        <v>2</v>
      </c>
      <c r="B4" s="8" t="s">
        <v>125</v>
      </c>
      <c r="C4" s="41" t="s">
        <v>155</v>
      </c>
      <c r="D4" s="43"/>
      <c r="E4" s="43"/>
      <c r="F4" s="66" t="s">
        <v>257</v>
      </c>
    </row>
    <row r="5" spans="1:6" ht="30.75" customHeight="1" x14ac:dyDescent="0.15">
      <c r="A5" s="41">
        <v>3</v>
      </c>
      <c r="B5" s="8" t="s">
        <v>119</v>
      </c>
      <c r="C5" s="41" t="s">
        <v>126</v>
      </c>
      <c r="D5" s="43"/>
      <c r="E5" s="43"/>
      <c r="F5" s="28"/>
    </row>
    <row r="6" spans="1:6" ht="30.75" customHeight="1" x14ac:dyDescent="0.15">
      <c r="A6" s="41">
        <v>4</v>
      </c>
      <c r="B6" s="8" t="s">
        <v>120</v>
      </c>
      <c r="C6" s="41" t="s">
        <v>126</v>
      </c>
      <c r="D6" s="43"/>
      <c r="E6" s="43"/>
      <c r="F6" s="28"/>
    </row>
    <row r="7" spans="1:6" ht="30.75" customHeight="1" x14ac:dyDescent="0.15">
      <c r="A7" s="41">
        <v>5</v>
      </c>
      <c r="B7" s="8" t="s">
        <v>121</v>
      </c>
      <c r="C7" s="41" t="s">
        <v>126</v>
      </c>
      <c r="D7" s="43"/>
      <c r="E7" s="43"/>
      <c r="F7" s="28"/>
    </row>
    <row r="8" spans="1:6" ht="30.75" customHeight="1" x14ac:dyDescent="0.15">
      <c r="A8" s="41">
        <v>6</v>
      </c>
      <c r="B8" s="8" t="s">
        <v>122</v>
      </c>
      <c r="C8" s="41" t="s">
        <v>126</v>
      </c>
      <c r="D8" s="43"/>
      <c r="E8" s="43"/>
      <c r="F8" s="28"/>
    </row>
    <row r="9" spans="1:6" ht="30.75" customHeight="1" x14ac:dyDescent="0.15">
      <c r="A9" s="41">
        <v>7</v>
      </c>
      <c r="B9" s="8" t="s">
        <v>124</v>
      </c>
      <c r="C9" s="41" t="s">
        <v>126</v>
      </c>
      <c r="D9" s="43"/>
      <c r="E9" s="43"/>
      <c r="F9" s="28"/>
    </row>
    <row r="10" spans="1:6" ht="30.75" customHeight="1" x14ac:dyDescent="0.15">
      <c r="A10" s="41">
        <v>8</v>
      </c>
      <c r="B10" s="8" t="s">
        <v>129</v>
      </c>
      <c r="C10" s="41" t="s">
        <v>132</v>
      </c>
      <c r="D10" s="43"/>
      <c r="E10" s="43"/>
      <c r="F10" s="28"/>
    </row>
    <row r="11" spans="1:6" ht="30.75" customHeight="1" x14ac:dyDescent="0.15">
      <c r="A11" s="41">
        <v>9</v>
      </c>
      <c r="B11" s="8" t="s">
        <v>130</v>
      </c>
      <c r="C11" s="41" t="s">
        <v>132</v>
      </c>
      <c r="D11" s="43"/>
      <c r="E11" s="43"/>
      <c r="F11" s="28"/>
    </row>
    <row r="12" spans="1:6" ht="30.75" customHeight="1" x14ac:dyDescent="0.15">
      <c r="A12" s="41">
        <v>10</v>
      </c>
      <c r="B12" s="8" t="s">
        <v>131</v>
      </c>
      <c r="C12" s="41" t="s">
        <v>132</v>
      </c>
      <c r="D12" s="43"/>
      <c r="E12" s="43"/>
      <c r="F12" s="28"/>
    </row>
    <row r="13" spans="1:6" ht="30.75" customHeight="1" x14ac:dyDescent="0.15">
      <c r="A13" s="41">
        <v>11</v>
      </c>
      <c r="B13" s="8" t="s">
        <v>134</v>
      </c>
      <c r="C13" s="41" t="s">
        <v>135</v>
      </c>
      <c r="D13" s="43"/>
      <c r="E13" s="43"/>
      <c r="F13" s="67" t="s">
        <v>258</v>
      </c>
    </row>
    <row r="14" spans="1:6" ht="30.75" customHeight="1" x14ac:dyDescent="0.15">
      <c r="A14" s="41">
        <v>12</v>
      </c>
      <c r="B14" s="8" t="s">
        <v>136</v>
      </c>
      <c r="C14" s="41" t="s">
        <v>137</v>
      </c>
      <c r="D14" s="43"/>
      <c r="E14" s="43"/>
      <c r="F14" s="28" t="s">
        <v>259</v>
      </c>
    </row>
    <row r="15" spans="1:6" ht="51" customHeight="1" x14ac:dyDescent="0.15">
      <c r="A15" s="41">
        <v>13</v>
      </c>
      <c r="B15" s="8" t="s">
        <v>140</v>
      </c>
      <c r="C15" s="41" t="s">
        <v>141</v>
      </c>
      <c r="D15" s="43"/>
      <c r="E15" s="43"/>
      <c r="F15" s="66" t="s">
        <v>138</v>
      </c>
    </row>
    <row r="16" spans="1:6" ht="30.75" customHeight="1" x14ac:dyDescent="0.15">
      <c r="A16" s="41">
        <v>14</v>
      </c>
      <c r="B16" s="8" t="s">
        <v>139</v>
      </c>
      <c r="C16" s="41" t="s">
        <v>137</v>
      </c>
      <c r="D16" s="43"/>
      <c r="E16" s="43"/>
      <c r="F16" s="67" t="s">
        <v>258</v>
      </c>
    </row>
    <row r="17" spans="1:6" ht="44.25" customHeight="1" x14ac:dyDescent="0.15">
      <c r="A17" s="89" t="s">
        <v>260</v>
      </c>
      <c r="B17" s="89"/>
      <c r="C17" s="89"/>
      <c r="D17" s="89"/>
      <c r="E17" s="89"/>
      <c r="F17" s="89"/>
    </row>
  </sheetData>
  <sheetProtection password="CE28" sheet="1" objects="1" scenarios="1"/>
  <protectedRanges>
    <protectedRange sqref="D3:E16 E1:F1" name="区域1"/>
  </protectedRanges>
  <mergeCells count="4">
    <mergeCell ref="A1:B1"/>
    <mergeCell ref="A17:F17"/>
    <mergeCell ref="C1:D1"/>
    <mergeCell ref="E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办学基本条件统计表</vt:lpstr>
      <vt:lpstr>表2 本科专业设置情况</vt:lpstr>
      <vt:lpstr>表3 学科及专业统计表</vt:lpstr>
      <vt:lpstr>表4 在校生情况</vt:lpstr>
      <vt:lpstr>表5 招生情况</vt:lpstr>
      <vt:lpstr>表6 应届本科毕业情况</vt:lpstr>
      <vt:lpstr>表7 专任教师结构统计表</vt:lpstr>
      <vt:lpstr>表8、9 教师统计表</vt:lpstr>
      <vt:lpstr>表10 课程建设情况</vt:lpstr>
      <vt:lpstr>表11 经费情况</vt:lpstr>
      <vt:lpstr>其他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曾友州</dc:creator>
  <cp:lastModifiedBy>曾友州</cp:lastModifiedBy>
  <cp:lastPrinted>2014-09-30T00:54:47Z</cp:lastPrinted>
  <dcterms:created xsi:type="dcterms:W3CDTF">2014-09-25T06:14:51Z</dcterms:created>
  <dcterms:modified xsi:type="dcterms:W3CDTF">2014-09-30T02:02:06Z</dcterms:modified>
</cp:coreProperties>
</file>